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45.52.86\Mis escaneos\INFORMES TRIMESTRALES PAT 2019\"/>
    </mc:Choice>
  </mc:AlternateContent>
  <bookViews>
    <workbookView xWindow="0" yWindow="0" windowWidth="28800" windowHeight="118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10" i="1" l="1"/>
  <c r="I210" i="1"/>
  <c r="E210" i="1"/>
  <c r="I209" i="1"/>
  <c r="Q209" i="1" s="1"/>
  <c r="E209" i="1"/>
  <c r="I208" i="1"/>
  <c r="Q208" i="1" s="1"/>
  <c r="E208" i="1"/>
  <c r="I207" i="1"/>
  <c r="Q207" i="1" s="1"/>
  <c r="E207" i="1"/>
  <c r="I206" i="1"/>
  <c r="Q206" i="1" s="1"/>
  <c r="E206" i="1"/>
  <c r="I205" i="1"/>
  <c r="Q205" i="1" s="1"/>
  <c r="E205" i="1"/>
  <c r="Q204" i="1"/>
  <c r="I204" i="1"/>
  <c r="E204" i="1"/>
  <c r="I203" i="1"/>
  <c r="Q203" i="1" s="1"/>
  <c r="E203" i="1"/>
  <c r="I202" i="1"/>
  <c r="Q202" i="1" s="1"/>
  <c r="E202" i="1"/>
  <c r="Q201" i="1"/>
  <c r="I201" i="1"/>
  <c r="E201" i="1"/>
  <c r="Q200" i="1"/>
  <c r="I200" i="1"/>
  <c r="E200" i="1"/>
  <c r="I199" i="1"/>
  <c r="Q199" i="1" s="1"/>
  <c r="E199" i="1"/>
  <c r="Q198" i="1"/>
  <c r="I198" i="1"/>
  <c r="E198" i="1"/>
  <c r="Q197" i="1"/>
  <c r="I197" i="1"/>
  <c r="E197" i="1"/>
  <c r="I196" i="1"/>
  <c r="Q196" i="1" s="1"/>
  <c r="E196" i="1"/>
  <c r="I195" i="1"/>
  <c r="Q195" i="1" s="1"/>
  <c r="E195" i="1"/>
  <c r="Q194" i="1"/>
  <c r="I194" i="1"/>
  <c r="E194" i="1"/>
  <c r="I193" i="1"/>
  <c r="Q193" i="1" s="1"/>
  <c r="E193" i="1"/>
  <c r="I192" i="1"/>
  <c r="Q192" i="1" s="1"/>
  <c r="E192" i="1"/>
  <c r="I191" i="1"/>
  <c r="Q191" i="1" s="1"/>
  <c r="E191" i="1"/>
  <c r="I190" i="1"/>
  <c r="Q190" i="1" s="1"/>
  <c r="E190" i="1"/>
  <c r="Q189" i="1"/>
  <c r="E189" i="1"/>
  <c r="I188" i="1"/>
  <c r="Q188" i="1" s="1"/>
  <c r="E188" i="1"/>
  <c r="I187" i="1"/>
  <c r="Q187" i="1" s="1"/>
  <c r="E187" i="1"/>
  <c r="Q186" i="1"/>
  <c r="I186" i="1"/>
  <c r="E186" i="1"/>
  <c r="Q185" i="1"/>
  <c r="I185" i="1"/>
  <c r="E185" i="1"/>
  <c r="I184" i="1"/>
  <c r="Q184" i="1" s="1"/>
  <c r="E184" i="1"/>
  <c r="Q183" i="1"/>
  <c r="I183" i="1"/>
  <c r="E183" i="1"/>
  <c r="Q182" i="1"/>
  <c r="I182" i="1"/>
  <c r="E182" i="1"/>
  <c r="I181" i="1"/>
  <c r="Q181" i="1" s="1"/>
  <c r="E181" i="1"/>
  <c r="I180" i="1"/>
  <c r="Q180" i="1" s="1"/>
  <c r="E180" i="1"/>
  <c r="Q179" i="1"/>
  <c r="I179" i="1"/>
  <c r="E179" i="1"/>
  <c r="I178" i="1"/>
  <c r="Q178" i="1" s="1"/>
  <c r="E178" i="1"/>
  <c r="I177" i="1"/>
  <c r="Q177" i="1" s="1"/>
  <c r="E177" i="1"/>
  <c r="I176" i="1"/>
  <c r="Q176" i="1" s="1"/>
  <c r="E176" i="1"/>
  <c r="I175" i="1"/>
  <c r="Q175" i="1" s="1"/>
  <c r="E175" i="1"/>
  <c r="I174" i="1"/>
  <c r="Q174" i="1" s="1"/>
  <c r="E174" i="1"/>
  <c r="Q173" i="1"/>
  <c r="I173" i="1"/>
  <c r="E173" i="1"/>
  <c r="I172" i="1"/>
  <c r="Q172" i="1" s="1"/>
  <c r="E172" i="1"/>
  <c r="I171" i="1"/>
  <c r="Q171" i="1" s="1"/>
  <c r="E171" i="1"/>
  <c r="Q170" i="1"/>
  <c r="I170" i="1"/>
  <c r="E170" i="1"/>
  <c r="Q169" i="1"/>
  <c r="I169" i="1"/>
  <c r="E169" i="1"/>
  <c r="I168" i="1"/>
  <c r="Q168" i="1" s="1"/>
  <c r="E168" i="1"/>
  <c r="Q167" i="1"/>
  <c r="I167" i="1"/>
  <c r="E167" i="1"/>
  <c r="Q166" i="1"/>
  <c r="I166" i="1"/>
  <c r="E166" i="1"/>
  <c r="I165" i="1"/>
  <c r="Q165" i="1" s="1"/>
  <c r="E165" i="1"/>
  <c r="I164" i="1"/>
  <c r="Q164" i="1" s="1"/>
  <c r="E164" i="1"/>
  <c r="Q163" i="1"/>
  <c r="I163" i="1"/>
  <c r="E163" i="1"/>
  <c r="I162" i="1"/>
  <c r="Q162" i="1" s="1"/>
  <c r="E162" i="1"/>
  <c r="I161" i="1"/>
  <c r="Q161" i="1" s="1"/>
  <c r="E161" i="1"/>
  <c r="I160" i="1"/>
  <c r="Q160" i="1" s="1"/>
  <c r="E160" i="1"/>
  <c r="I159" i="1"/>
  <c r="Q159" i="1" s="1"/>
  <c r="E159" i="1"/>
  <c r="I158" i="1"/>
  <c r="Q158" i="1" s="1"/>
  <c r="E158" i="1"/>
  <c r="Q157" i="1"/>
  <c r="I157" i="1"/>
  <c r="E157" i="1"/>
  <c r="I156" i="1"/>
  <c r="Q156" i="1" s="1"/>
  <c r="E156" i="1"/>
  <c r="I155" i="1"/>
  <c r="Q155" i="1" s="1"/>
  <c r="E155" i="1"/>
  <c r="Q154" i="1"/>
  <c r="I154" i="1"/>
  <c r="E154" i="1"/>
  <c r="Q153" i="1"/>
  <c r="I153" i="1"/>
  <c r="E153" i="1"/>
  <c r="I152" i="1"/>
  <c r="Q152" i="1" s="1"/>
  <c r="E152" i="1"/>
  <c r="Q151" i="1"/>
  <c r="I151" i="1"/>
  <c r="E151" i="1"/>
  <c r="Q150" i="1"/>
  <c r="I150" i="1"/>
  <c r="E150" i="1"/>
  <c r="I149" i="1"/>
  <c r="Q149" i="1" s="1"/>
  <c r="E149" i="1"/>
  <c r="I148" i="1"/>
  <c r="Q148" i="1" s="1"/>
  <c r="E148" i="1"/>
  <c r="Q147" i="1"/>
  <c r="I147" i="1"/>
  <c r="E147" i="1"/>
  <c r="I146" i="1"/>
  <c r="Q146" i="1" s="1"/>
  <c r="E146" i="1"/>
  <c r="I145" i="1"/>
  <c r="Q145" i="1" s="1"/>
  <c r="E145" i="1"/>
  <c r="I144" i="1"/>
  <c r="Q144" i="1" s="1"/>
  <c r="E144" i="1"/>
  <c r="I143" i="1"/>
  <c r="Q143" i="1" s="1"/>
  <c r="E143" i="1"/>
  <c r="I142" i="1"/>
  <c r="Q142" i="1" s="1"/>
  <c r="E142" i="1"/>
  <c r="Q141" i="1"/>
  <c r="I141" i="1"/>
  <c r="E141" i="1"/>
  <c r="I140" i="1"/>
  <c r="Q140" i="1" s="1"/>
  <c r="E140" i="1"/>
  <c r="I139" i="1"/>
  <c r="Q139" i="1" s="1"/>
  <c r="E139" i="1"/>
  <c r="Q138" i="1"/>
  <c r="I138" i="1"/>
  <c r="E138" i="1"/>
  <c r="Q137" i="1"/>
  <c r="I137" i="1"/>
  <c r="E137" i="1"/>
  <c r="I136" i="1"/>
  <c r="Q136" i="1" s="1"/>
  <c r="E136" i="1"/>
  <c r="Q135" i="1"/>
  <c r="I135" i="1"/>
  <c r="E135" i="1"/>
  <c r="Q134" i="1"/>
  <c r="I134" i="1"/>
  <c r="E134" i="1"/>
  <c r="I133" i="1"/>
  <c r="Q133" i="1" s="1"/>
  <c r="E133" i="1"/>
  <c r="I132" i="1"/>
  <c r="Q132" i="1" s="1"/>
  <c r="E132" i="1"/>
  <c r="Q131" i="1"/>
  <c r="I131" i="1"/>
  <c r="E131" i="1"/>
  <c r="I130" i="1"/>
  <c r="Q130" i="1" s="1"/>
  <c r="E130" i="1"/>
  <c r="Q129" i="1"/>
  <c r="I129" i="1"/>
  <c r="E129" i="1"/>
  <c r="I128" i="1"/>
  <c r="Q128" i="1" s="1"/>
  <c r="E128" i="1"/>
  <c r="I127" i="1"/>
  <c r="Q127" i="1" s="1"/>
  <c r="E127" i="1"/>
  <c r="I126" i="1"/>
  <c r="Q126" i="1" s="1"/>
  <c r="E126" i="1"/>
  <c r="I125" i="1"/>
  <c r="Q125" i="1" s="1"/>
  <c r="E125" i="1"/>
  <c r="I124" i="1"/>
  <c r="Q124" i="1" s="1"/>
  <c r="E124" i="1"/>
  <c r="Q123" i="1"/>
  <c r="I123" i="1"/>
  <c r="E123" i="1"/>
  <c r="I122" i="1"/>
  <c r="Q122" i="1" s="1"/>
  <c r="E122" i="1"/>
  <c r="Q121" i="1"/>
  <c r="I121" i="1"/>
  <c r="E121" i="1"/>
  <c r="I120" i="1"/>
  <c r="Q120" i="1" s="1"/>
  <c r="E120" i="1"/>
  <c r="I119" i="1"/>
  <c r="Q119" i="1" s="1"/>
  <c r="E119" i="1"/>
  <c r="I118" i="1"/>
  <c r="Q118" i="1" s="1"/>
  <c r="E118" i="1"/>
  <c r="I117" i="1"/>
  <c r="Q117" i="1" s="1"/>
  <c r="E117" i="1"/>
  <c r="I116" i="1"/>
  <c r="Q116" i="1" s="1"/>
  <c r="E116" i="1"/>
  <c r="Q115" i="1"/>
  <c r="I115" i="1"/>
  <c r="E115" i="1"/>
  <c r="I114" i="1"/>
  <c r="Q114" i="1" s="1"/>
  <c r="E114" i="1"/>
  <c r="Q113" i="1"/>
  <c r="I113" i="1"/>
  <c r="E113" i="1"/>
  <c r="I112" i="1"/>
  <c r="Q112" i="1" s="1"/>
  <c r="E112" i="1"/>
  <c r="I111" i="1"/>
  <c r="Q111" i="1" s="1"/>
  <c r="E111" i="1"/>
  <c r="I110" i="1"/>
  <c r="Q110" i="1" s="1"/>
  <c r="E110" i="1"/>
  <c r="I109" i="1"/>
  <c r="Q109" i="1" s="1"/>
  <c r="E109" i="1"/>
  <c r="I108" i="1"/>
  <c r="Q108" i="1" s="1"/>
  <c r="E108" i="1"/>
  <c r="Q107" i="1"/>
  <c r="I107" i="1"/>
  <c r="E107" i="1"/>
  <c r="I106" i="1"/>
  <c r="Q106" i="1" s="1"/>
  <c r="E106" i="1"/>
  <c r="Q105" i="1"/>
  <c r="I105" i="1"/>
  <c r="E105" i="1"/>
  <c r="I104" i="1"/>
  <c r="Q104" i="1" s="1"/>
  <c r="E104" i="1"/>
  <c r="I103" i="1"/>
  <c r="Q103" i="1" s="1"/>
  <c r="E103" i="1"/>
  <c r="I102" i="1"/>
  <c r="Q102" i="1" s="1"/>
  <c r="E102" i="1"/>
  <c r="I101" i="1"/>
  <c r="Q101" i="1" s="1"/>
  <c r="E101" i="1"/>
  <c r="I100" i="1"/>
  <c r="Q100" i="1" s="1"/>
  <c r="E100" i="1"/>
  <c r="Q99" i="1"/>
  <c r="I99" i="1"/>
  <c r="E99" i="1"/>
  <c r="I98" i="1"/>
  <c r="Q98" i="1" s="1"/>
  <c r="E98" i="1"/>
  <c r="Q97" i="1"/>
  <c r="I97" i="1"/>
  <c r="E97" i="1"/>
  <c r="I96" i="1"/>
  <c r="Q96" i="1" s="1"/>
  <c r="E96" i="1"/>
  <c r="I95" i="1"/>
  <c r="Q95" i="1" s="1"/>
  <c r="E95" i="1"/>
  <c r="I94" i="1"/>
  <c r="Q94" i="1" s="1"/>
  <c r="E94" i="1"/>
  <c r="I93" i="1"/>
  <c r="Q93" i="1" s="1"/>
  <c r="E93" i="1"/>
  <c r="I92" i="1"/>
  <c r="Q92" i="1" s="1"/>
  <c r="E92" i="1"/>
  <c r="Q91" i="1"/>
  <c r="I91" i="1"/>
  <c r="E91" i="1"/>
  <c r="I90" i="1"/>
  <c r="Q90" i="1" s="1"/>
  <c r="E90" i="1"/>
  <c r="Q89" i="1"/>
  <c r="I89" i="1"/>
  <c r="E89" i="1"/>
  <c r="I88" i="1"/>
  <c r="Q88" i="1" s="1"/>
  <c r="E88" i="1"/>
  <c r="I87" i="1"/>
  <c r="Q87" i="1" s="1"/>
  <c r="E87" i="1"/>
  <c r="I86" i="1"/>
  <c r="Q86" i="1" s="1"/>
  <c r="E86" i="1"/>
  <c r="I85" i="1"/>
  <c r="Q85" i="1" s="1"/>
  <c r="E85" i="1"/>
  <c r="I84" i="1"/>
  <c r="Q84" i="1" s="1"/>
  <c r="E84" i="1"/>
  <c r="Q83" i="1"/>
  <c r="I83" i="1"/>
  <c r="E83" i="1"/>
  <c r="I82" i="1"/>
  <c r="Q82" i="1" s="1"/>
  <c r="E82" i="1"/>
  <c r="Q81" i="1"/>
  <c r="I81" i="1"/>
  <c r="E81" i="1"/>
  <c r="I80" i="1"/>
  <c r="Q80" i="1" s="1"/>
  <c r="E80" i="1"/>
  <c r="I79" i="1"/>
  <c r="Q79" i="1" s="1"/>
  <c r="E79" i="1"/>
  <c r="I78" i="1"/>
  <c r="Q78" i="1" s="1"/>
  <c r="E78" i="1"/>
  <c r="I77" i="1"/>
  <c r="Q77" i="1" s="1"/>
  <c r="E77" i="1"/>
  <c r="I76" i="1"/>
  <c r="Q76" i="1" s="1"/>
  <c r="E76" i="1"/>
  <c r="Q75" i="1"/>
  <c r="I75" i="1"/>
  <c r="E75" i="1"/>
  <c r="I74" i="1"/>
  <c r="Q74" i="1" s="1"/>
  <c r="E74" i="1"/>
  <c r="I73" i="1"/>
  <c r="Q73" i="1" s="1"/>
  <c r="E73" i="1"/>
  <c r="I72" i="1"/>
  <c r="Q72" i="1" s="1"/>
  <c r="E72" i="1"/>
  <c r="I71" i="1"/>
  <c r="Q71" i="1" s="1"/>
  <c r="E71" i="1"/>
  <c r="I70" i="1"/>
  <c r="Q70" i="1" s="1"/>
  <c r="E70" i="1"/>
  <c r="I69" i="1"/>
  <c r="Q69" i="1" s="1"/>
  <c r="E69" i="1"/>
  <c r="I68" i="1"/>
  <c r="Q68" i="1" s="1"/>
  <c r="E68" i="1"/>
  <c r="Q67" i="1"/>
  <c r="I67" i="1"/>
  <c r="E67" i="1"/>
  <c r="I66" i="1"/>
  <c r="Q66" i="1" s="1"/>
  <c r="E66" i="1"/>
  <c r="I65" i="1"/>
  <c r="Q65" i="1" s="1"/>
  <c r="E65" i="1"/>
  <c r="I64" i="1"/>
  <c r="Q64" i="1" s="1"/>
  <c r="E64" i="1"/>
  <c r="I63" i="1"/>
  <c r="Q63" i="1" s="1"/>
  <c r="E63" i="1"/>
  <c r="I62" i="1"/>
  <c r="Q62" i="1" s="1"/>
  <c r="E62" i="1"/>
  <c r="I61" i="1"/>
  <c r="Q61" i="1" s="1"/>
  <c r="E61" i="1"/>
  <c r="I60" i="1"/>
  <c r="Q60" i="1" s="1"/>
  <c r="E60" i="1"/>
  <c r="Q59" i="1"/>
  <c r="I59" i="1"/>
  <c r="E59" i="1"/>
  <c r="I58" i="1"/>
  <c r="Q58" i="1" s="1"/>
  <c r="E58" i="1"/>
  <c r="I57" i="1"/>
  <c r="Q57" i="1" s="1"/>
  <c r="E57" i="1"/>
  <c r="I56" i="1"/>
  <c r="Q56" i="1" s="1"/>
  <c r="E56" i="1"/>
  <c r="I55" i="1"/>
  <c r="Q55" i="1" s="1"/>
  <c r="E55" i="1"/>
  <c r="I54" i="1"/>
  <c r="Q54" i="1" s="1"/>
  <c r="E54" i="1"/>
  <c r="I53" i="1"/>
  <c r="Q53" i="1" s="1"/>
  <c r="E53" i="1"/>
  <c r="I52" i="1"/>
  <c r="Q52" i="1" s="1"/>
  <c r="E52" i="1"/>
  <c r="Q51" i="1"/>
  <c r="I51" i="1"/>
  <c r="E51" i="1"/>
  <c r="I50" i="1"/>
  <c r="Q50" i="1" s="1"/>
  <c r="E50" i="1"/>
  <c r="I49" i="1"/>
  <c r="Q49" i="1" s="1"/>
  <c r="E49" i="1"/>
  <c r="I48" i="1"/>
  <c r="Q48" i="1" s="1"/>
  <c r="E48" i="1"/>
  <c r="I47" i="1"/>
  <c r="Q47" i="1" s="1"/>
  <c r="E47" i="1"/>
  <c r="I46" i="1"/>
  <c r="Q46" i="1" s="1"/>
  <c r="E46" i="1"/>
  <c r="I45" i="1"/>
  <c r="Q45" i="1" s="1"/>
  <c r="E45" i="1"/>
  <c r="I44" i="1"/>
  <c r="Q44" i="1" s="1"/>
  <c r="E44" i="1"/>
  <c r="Q43" i="1"/>
  <c r="I43" i="1"/>
  <c r="E43" i="1"/>
  <c r="I42" i="1"/>
  <c r="Q42" i="1" s="1"/>
  <c r="E42" i="1"/>
  <c r="I41" i="1"/>
  <c r="Q41" i="1" s="1"/>
  <c r="E41" i="1"/>
  <c r="I40" i="1"/>
  <c r="Q40" i="1" s="1"/>
  <c r="E40" i="1"/>
  <c r="I39" i="1"/>
  <c r="Q39" i="1" s="1"/>
  <c r="E39" i="1"/>
  <c r="I38" i="1"/>
  <c r="Q38" i="1" s="1"/>
  <c r="E38" i="1"/>
  <c r="I37" i="1"/>
  <c r="Q37" i="1" s="1"/>
  <c r="E37" i="1"/>
  <c r="I36" i="1"/>
  <c r="Q36" i="1" s="1"/>
  <c r="E36" i="1"/>
  <c r="Q35" i="1"/>
  <c r="I35" i="1"/>
  <c r="E35" i="1"/>
  <c r="I34" i="1"/>
  <c r="Q34" i="1" s="1"/>
  <c r="E34" i="1"/>
  <c r="I33" i="1"/>
  <c r="Q33" i="1" s="1"/>
  <c r="E33" i="1"/>
  <c r="I32" i="1"/>
  <c r="Q32" i="1" s="1"/>
  <c r="E32" i="1"/>
  <c r="I31" i="1"/>
  <c r="Q31" i="1" s="1"/>
  <c r="E31" i="1"/>
  <c r="I30" i="1"/>
  <c r="Q30" i="1" s="1"/>
  <c r="E30" i="1"/>
  <c r="I29" i="1"/>
  <c r="Q29" i="1" s="1"/>
  <c r="E29" i="1"/>
  <c r="I28" i="1"/>
  <c r="Q28" i="1" s="1"/>
  <c r="E28" i="1"/>
  <c r="Q27" i="1"/>
  <c r="I27" i="1"/>
  <c r="E27" i="1"/>
  <c r="I26" i="1"/>
  <c r="Q26" i="1" s="1"/>
  <c r="E26" i="1"/>
  <c r="I25" i="1"/>
  <c r="Q25" i="1" s="1"/>
  <c r="E25" i="1"/>
  <c r="I24" i="1"/>
  <c r="Q24" i="1" s="1"/>
  <c r="E24" i="1"/>
  <c r="I23" i="1"/>
  <c r="Q23" i="1" s="1"/>
  <c r="E23" i="1"/>
  <c r="I22" i="1"/>
  <c r="Q22" i="1" s="1"/>
  <c r="E22" i="1"/>
  <c r="I21" i="1"/>
  <c r="Q21" i="1" s="1"/>
  <c r="E21" i="1"/>
  <c r="I20" i="1"/>
  <c r="Q20" i="1" s="1"/>
  <c r="E20" i="1"/>
  <c r="Q19" i="1"/>
  <c r="I19" i="1"/>
  <c r="E19" i="1"/>
  <c r="I18" i="1"/>
  <c r="Q18" i="1" s="1"/>
  <c r="E18" i="1"/>
  <c r="I17" i="1"/>
  <c r="Q17" i="1" s="1"/>
  <c r="E17" i="1"/>
  <c r="I16" i="1"/>
  <c r="Q16" i="1" s="1"/>
  <c r="E16" i="1"/>
  <c r="I15" i="1"/>
  <c r="Q15" i="1" s="1"/>
  <c r="E15" i="1"/>
  <c r="I14" i="1"/>
  <c r="Q14" i="1" s="1"/>
  <c r="E14" i="1"/>
  <c r="I13" i="1"/>
  <c r="Q13" i="1" s="1"/>
  <c r="E13" i="1"/>
  <c r="I12" i="1"/>
  <c r="Q12" i="1" s="1"/>
  <c r="E12" i="1"/>
  <c r="Q11" i="1"/>
  <c r="I11" i="1"/>
  <c r="E11" i="1"/>
  <c r="I10" i="1"/>
  <c r="Q10" i="1" s="1"/>
  <c r="E10" i="1"/>
  <c r="I9" i="1"/>
  <c r="Q9" i="1" s="1"/>
  <c r="E9" i="1"/>
  <c r="I8" i="1"/>
  <c r="Q8" i="1" s="1"/>
  <c r="E8" i="1"/>
  <c r="I7" i="1"/>
  <c r="Q7" i="1" s="1"/>
  <c r="E7" i="1"/>
  <c r="I6" i="1"/>
  <c r="Q6" i="1" s="1"/>
  <c r="E6" i="1"/>
  <c r="I5" i="1"/>
  <c r="Q5" i="1" s="1"/>
  <c r="E5" i="1"/>
  <c r="I4" i="1"/>
  <c r="Q4" i="1" s="1"/>
  <c r="E4" i="1"/>
  <c r="Q3" i="1"/>
  <c r="I3" i="1"/>
  <c r="E3" i="1"/>
  <c r="I2" i="1"/>
  <c r="Q2" i="1" s="1"/>
  <c r="E2" i="1"/>
  <c r="I1" i="1"/>
  <c r="Q1" i="1" s="1"/>
  <c r="E1" i="1"/>
</calcChain>
</file>

<file path=xl/sharedStrings.xml><?xml version="1.0" encoding="utf-8"?>
<sst xmlns="http://schemas.openxmlformats.org/spreadsheetml/2006/main" count="1644" uniqueCount="286">
  <si>
    <t>01020000</t>
  </si>
  <si>
    <t>18</t>
  </si>
  <si>
    <t>DRF</t>
  </si>
  <si>
    <t>parcial-orientar 16 Alcaldías</t>
  </si>
  <si>
    <t>PNT</t>
  </si>
  <si>
    <t>AIP</t>
  </si>
  <si>
    <t>¿De cuánto fue el presupuesto participativo en cultura en 2018? Es decir, ¿cuánto dinero se destino para concretar iniciativas culturales ciudadanas?</t>
  </si>
  <si>
    <t>UT</t>
  </si>
  <si>
    <t>orientar SCGF</t>
  </si>
  <si>
    <t>correo</t>
  </si>
  <si>
    <t>Requiero información sobre la fecha de ingreso al Centro Nacional de las Artes (CENART) , puesto desempeñado, periodo de contratación y sueldo de la C. Gemma María del Carmen Argüello Manresa,</t>
  </si>
  <si>
    <t>canalizar SEDUVI/IDSC</t>
  </si>
  <si>
    <t>infomex</t>
  </si>
  <si>
    <t>Solicito copia simple de los dictámenes estructurales del Ángel de la Independencia que se realizaron después del sismo del 19 de septiembre para conocer la existencia de daños en el monumento en mención. En caso de no contar con dicha información favor de detallarme los motivos de su inexistencia.</t>
  </si>
  <si>
    <t>DRH/CI</t>
  </si>
  <si>
    <t>Se solicitan los documentos públicos que incluyan el número total de denuncias por acoso sexual, hostigamiento sexual, violación y abuso sexual, realizadas por trabajadores y trabajadoras dentro de la Secretaría Cultura del 1º de enero de 2013 al 31 de diciembre de 2013.</t>
  </si>
  <si>
    <t>Se solicitan los documentos públicos que incluyan el número total de denuncias por acoso sexual, hostigamiento sexual, violación y abuso sexual, realizadas por trabajadores y trabajadoras dentro de la Secretaría CULTURA de 1º de enero de 2014 al 31 de diciembre de 2014.</t>
  </si>
  <si>
    <t xml:space="preserve">Se solicitan los documentos públicos que incluyan el número total de denuncias por acoso sexual, hostigamiento sexual, violación y abuso sexual, realizadas por trabajadores y trabajadoras dentro de la Secretaría de Cultura, de 1º de enero de 2015 al 31 de diciembre de 2015. </t>
  </si>
  <si>
    <t>Se solicitan los documentos públicos que incluyan el número total de denuncias por acoso sexual, hostigamiento sexual, violación y abuso sexual, realizadas por trabajadores y trabajadoras dentro de la Secretaría de CULTURA, de 1º de enero de 2016 al 31 de diciembre de 2016.</t>
  </si>
  <si>
    <t>Se solicitan los documentos públicos que incluyan el número total de denuncias por acoso sexual, hostigamiento sexual, violación y abuso sexual, realizadas por trabajadores y trabajadoras dentro de la Secretaría de CULTURA, de 1º de enero de 2017 al 31 de diciembre de 2017</t>
  </si>
  <si>
    <t xml:space="preserve">Se solicitan los documentos públicos que incluyan el número total de denuncias por acoso sexual, hostigamiento sexual, violación y abuso sexual, realizadas por trabajadores y trabajadoras dentro de la Secretaría de Cultura de 1º de enero de 2018 al 31 de agosto de 2018. </t>
  </si>
  <si>
    <t>Se solicitan los documentos públicos que incluyan las estadísticas derivadas de las denuncias de acoso sexual, hostigamiento sexual, violación y abuso sexual realizadas por trabajadores y trabajadoras dentro de la Secretaría de Cultura, de 1º de diciembre de 2012 al 31 de agosto de 2018.</t>
  </si>
  <si>
    <t xml:space="preserve">Se solicitan los documentos con las estadísticas o cifras que incluyan el número total de carpetas de investigación, expedientes o cualquier otro, en proceso, concluidas o desechadas (especificar si se encuentran en otro estado), relacionadas con las denuncias de acoso sexual, hostigamiento sexual, violación y abuso sexual realizadas por trabajadores y trabajadoras dentro de la Secretaría de Cultura, de 1º de diciembre de 2012 al 31 de agosto de 2018. </t>
  </si>
  <si>
    <t>Se solicitan la versión pública de los documentos relacionados con las denuncias concluidas o que hayan causado estado, de las que tenga conocimiento la Secretaría, por acoso sexual, hostigamiento sexual, violación y abuso sexual realizadas por trabajadores y trabajadoras dentro de la Secretaría de Cultura, de 1º de diciembre de 2012 al 31 de agosto de 2018, que incluyan los siguientes datos: a. Fecha en que se interpuso la denuncia. b. Cargo público del agresor. c. Edad del agresor. d. Sexo del agresor. e. Cargo público del denunciante. f. Edad del denunciante. g. Sexo del denunciante. h. Relación jerárquica entre el denunciante y el agresor. i. Área en la que labora o laboraba el agresor y el denunciante, en el momento de la agresión. j. Tipo de violencia. k. Áreas de la Secretaría de Cultura que se encargaron de atender la denuncia (incluir versiones públicas de los documentos que lo comprueben: escritos, correos o cualquier otro). l. Servicios que brindaron al denunciante. m. Sanciones aplicadas al agresor del que tenga conocimiento la Secretaría de Cultura. n. Fecha de la resolución.  o. Enviar versiones públicas de los documentos que comprueben que las denuncias se turnaron a cualquier otra institución para su seguimiento.</t>
  </si>
  <si>
    <t>CI</t>
  </si>
  <si>
    <t>ampliación</t>
  </si>
  <si>
    <t>Solicito el Convenio Marco de colaboración con la asoociación civil Red de Espacios Culturales Independientes Organizados, firmada por el secretario de cultura Eduardo Vázquez Martín y la Red de Espacios Culturales Independientes Organizados en 2017.</t>
  </si>
  <si>
    <t>orientar INAH y GOB EDO DE OAXACA</t>
  </si>
  <si>
    <t>Información sobre el proyecto denominado Proyecto Espeleológico Sistema Huautla (PESH) que se lleva a cabo en la sierra mazateca en el estado de Oaxaca desde el 2013, en especifico en el municipio mazateco de Huautla de Jiménez. Dicho proyecto se enclava en The National Speleological Society. ¿Se tiene algún registro de permisos ante el estado de Oaxaca sobre los objetivos de dicha expedición? ¿Se sabe a ciencia cierta qué dependencias o instituciones legitiman dicho proyecto? ¿Cuentan con los permisos necesarios para explorar subsuelo mexicano, tierra y agua? ¿Se tiene conocimiento sobre las actividades arqueológicas y paleontológicas que se realizan en el subsuelo mazateco por parte del Proyecto Espeleológico Sistema Huautla (PESH)? ¿Tienen permiso por parte del INAH para poder realizar actividades de arqueología en cuevas y sótanos de la comunidad de Huautla de Jiménez, Oaxaca? ¿Tienen algún proyecto de vinculación con el INAH?</t>
  </si>
  <si>
    <t xml:space="preserve">orientar INAH </t>
  </si>
  <si>
    <t>Informe sobre proyectos de carácter antropológico en la sierra mazateca en Oaxaca por parte del INAH. Informe de proyectos arqueológicas en la sierra mazateca en Oaxaca por parte del INAH. Informe de proyectos paleontológicos en la sierra mazateca en Oaxaca por parte del INAH. Copia de informe de recientes hallazgos arqueológicos, paleontológicos y de minerales en la sierra mazateca en Oaxaca por parte del INAH.  Informes que vayan del 2000 al 2018.</t>
  </si>
  <si>
    <t>canalizó UT SEFINCDMX</t>
  </si>
  <si>
    <t>Buenas tardes, me podrían ayudar a proporcionar el presupuesto asignado en el 2017 y 2018 a maquinaria pesada y el inventario de maquinaria pesada con el que cuenta el la Ciudad de México. Gracias por la información. Saludos.</t>
  </si>
  <si>
    <t>Todas las Unidades o Dependencias mencionadas en las siguientes preguntas tienen un ámbito local y municipal de operación, las siguientes preguntas se hacen en ese entendido, por lo que jurídicamente no debería existir incompetencia en la información solicitada, como son diversas las dependencias, algunos términos pueden cambiar, por lo que estoy atenta a sus observaciones en caso de ser necesarias. 1.- Mencione la Unidad administrativa o Dependencia encargada de reportar a la Secretaría de Hacienda los ingresos, aportaciones, participaciones y contribuciones por delegación (alcaldía) y colonia. 2.- Mencione DETALLADAMENTE Y USANDO EL MÉTODO INDUCTIVO, el procedimiento de fiscalización que su dependencia o secretaría realiza con CADA ENTIDAD FEDERATIVA. 3.- Mencione DETALLADAMENTE Y USANDO EL MÉTODO INDUCTIVO, el procedimiento de fiscalización que su dependencia o secretaría realiza con CADA MUNICIPIO. 4.- Mencione DETALLADAMENTE Y USANDO EL MÉTODO INDUCTIVO, el procedimiento de cómo le reporta o su dependencia reparte recursos CADA ENTIDAD FEDERATIVA. 5.- Mencione DETALLADAMENTE Y USANDO EL MÉTODO INDUCTIVO, el procedimiento de cómo le reporta o su dependencia reparte recursos CADA DELEGACIÓN O COLONIA. 6.- RELACIONANDO LAS PREGUNTAS ANTERIORES, mencione EL PROCEDIMIENTO en el que CADA DELEGACIÓN O ALCALDÍA, realiza con los excedentes, de cada rubro que a su vez recibe o reporta. 7.- RELACIONANDO LAS PREGUNTAS ANTERIORES, mencione EL PROCEDIMIENTO en el que CADA DELEGACIÓN, realiza con las devoluciones, de cada rubro que a su vez recibe o reporta. 8.- EN ESTA RESPUESTA ANOTAR EL FUNDAMENTO JURÍDICO DE LAS RESPUESTAS ANTERIORES</t>
  </si>
  <si>
    <t>DRMySG</t>
  </si>
  <si>
    <t>Por medio de la presente, solicito la siguiente información: PRIMERO.- Que se me informe si tiene celebrado algún contrato con la persona moral "GRUPO COVASA, SOCIEDAD ANÓNIMA DE CAPITAL VARIABLE" SEGUNDO.- En caso de haberse celebrado contrato con GRUPO COVASA S.A. DE C.V. se me birnde información de los mismos, tal como, fecha en que se celebro, objeto del contrato, las partes en el mismo. </t>
  </si>
  <si>
    <t>CPEP</t>
  </si>
  <si>
    <t>parcial-orientar SGCDMX</t>
  </si>
  <si>
    <t>Me gustaría saber cuántas protestas o marchas se han realizado en el Zócalo de la Ciudad de México, así como también cuántos eventos de recreación o de carácter cultural se han realizado en el mismo lugar en el año 2013. Esto con fines académicos, debido a la realización de mi tesis LA RE CONFIGURACIÓN DEL ZÓCALO A TRAVÉS DE SU USO: DE ESPACIO DE PROTESTA A ESPACIO DE RECREACIÓN CULTURAL 2013. Por su atención gracias, saludos cordiales.</t>
  </si>
  <si>
    <t>1. ¿Cuál es el marco normativo y de constitución de la Secretaría de Cultura. 2. ¿ Cuáles son los artículos de la ley general de cultura y derechos culturales? 3. ¿Qué dependencias de la Secretaría de Cultura se encargan de aplicar y dar seguimiento a la ley general de derechos culturales? 4. ¿En qué programas se aterrizan dicha ley? 5. ¿Cómo está vinculada la Secretaría de Cultura con el INAH, el INBA y la Secretaría de Cultura de la Ciudad de México? 6. ¿Qué mecanismos aplican, dentro de la Secretaría de Cultura, para que no haya duplicidad de funciones y programas? 7. ¿Cómo promueven la participación ciudadana? 8. ¿Cómo se asignan los presupuestos a la Secretaría de Cultura? 9. ¿Qué participación tiene la iniciativa privada en los proyectos de la Secretaría de Cultura?</t>
  </si>
  <si>
    <t>canalizar al INVI</t>
  </si>
  <si>
    <t>AQUIEN CORRESPONDA ¿EL INVI QUE PROCEDIMIENTOS TOMA AL QUE INVADAN UNA PROPIEDAD QUE YA VENDIERON? ¿CUANTOS CASOS AN AVIDO DE PERSONAS QUE LES QUITAN SUS CASA LOS PARACAIDISTAS DEL INVI? ¿SE LES AN REGRESADO A LOS DUEÑOS DE LAS CASAS O DEPARTAMENTOS QUE OTROGAN A LOS DUEÑOS? ¿Y EN CUANTO TIEMPO? ¿QUE SANCIONES PROCEDEN ANTE ESAS PERSONAS QUE INVADEN VIVIENDAS DEL INVI? ¿CUANTOS CASOS AN SIDO RESUELTOS DE QUE LA PROPIEDAD QUE EL INVI OTROGA SE LES HA REGRESADO A LOS DUEÑOS? ¿CUANDO NO SACASN A LOS PARACAIDISTAS SE LES OTORGA ALOS DUEÑOS OTRA VIVIENDA? (YA QUE LOS DUEÑOS YA PAGARON SU ANTICIPO MAS MENSUALIDADES) ¿EL LIC. MARIO ARRIOJA QUE ESTA HACIENDO PARA AYUDAR A TODA LAS PERSONAS QUE EL LES OTORGO LAS VIVIENDAS QUE SON Y AN SIDO INVADIDAS POR LOS PARACAIDISTA?</t>
  </si>
  <si>
    <t>orientar SCGF/CONACYNT</t>
  </si>
  <si>
    <t>me podrían proporcionar la información para saber los requisitos necesarios para obtener una beca en el extranjero proporcionada por el gobierno.</t>
  </si>
  <si>
    <t>canalizó UT SECTURCDMX</t>
  </si>
  <si>
    <t>canalizó UT INFODF</t>
  </si>
  <si>
    <t>Buenas noches, estamos elaborando la tarea y necesitamos saber ¿La causa de baja (sin importar cuál sea) de un trabajador de un sujeto obligado es información pública? la pregunta incluye a todos los sujetos obligados señalados en la ley  de transparencia y acceso a la información pública aplicable en la Ciudad de México, favor de responder, si o no, por qué, con fundamento en qué. Agradeceré que la respuesta sea redactada utilizando lenguaje ciudadano, de fácil comprensión para una persona que no tiene ni conocimientos de acceso a la información pública ni de datos personales, mucho menos jurídicos. No es necesario que redacten un complejo documento, por favor apliquen su atribución de interpretar las leyes en el ámbito de su competencia, porque si, eso si lo sabemos (que tienen la atribución) no necesitamos tener conocimientos jurídicos, solo basta leer, empero no encontramos lo que les preguntamos. Gracias.</t>
  </si>
  <si>
    <t>canalizar INIFED</t>
  </si>
  <si>
    <t>Se proporcione por este medio si hasta la fecha se cuenta con estudios o programas de capacitación o adiestramiento a los docentes y administrativos que laboran en los planteles educativos públicos de nivel básico en la delegación Cuauhtémoc en el tema de conservación de inmuebles educativos, cumplimiento de normatividad técnica y procesos de mantenimiento, bitacora de mantenimiento así como evaluación rápida postsimica en la infraestructura educativa. En caso de contar con estudios o programas de capacitación en el tema, favor de indicar cuales planteles son y documentos de soporte en formato pdf. Gracias</t>
  </si>
  <si>
    <t>canalizó UT INMUJERES</t>
  </si>
  <si>
    <t>Informe actualizado del Programa Ciudades Seguras para Mujeres y Niñas en la Ciudad de México. Informe desglosado del componente (subprograma) Viaja Segura de acuerdo con objetivos, metas, áreas temáticas, políticas públicas, actividades específicas, indicadores. Lo anterior detallado por cada ente responsables participante de este componente o subprograma.</t>
  </si>
  <si>
    <t>por medio de la presente hago peticion de informacion sobre el proyecto el cervantino que se llebara acabo este año 2018 en guanajuato, como es que eligen a los estados de la republica mexicana y como es que eligen los otros paices invitados para dicho eventento , se elige un tema en especial, de ante mano gracias</t>
  </si>
  <si>
    <t>Me permito solicitar el informe único que presenta la asociación denominada Unión de colonos del Pedregal de Santo Domingo a la Coordinación Inter-institucional en el Convenio de Colaboración entre la Secretaría de Cultura de la Ciudad de México y la asociación Unión de colonos del Pedregal de Santo Domingo que debía ser entregado entre el 1 de Agosto y el 31 de Diciembre de 2016.</t>
  </si>
  <si>
    <t>Me permito solicitar los Convenios de Colaboración entre la asociación Unión de Colonos del Pedregal de Santo Domingo y la Secretaría de Cultura de la Ciudad de México del año 2017 y 2018.</t>
  </si>
  <si>
    <t>CPEP/CPHAC</t>
  </si>
  <si>
    <t>1.- Cuáles han sido las obras (en edificios, calles, monumentos, estatuas, bustos, museos, etc.), festivales, ferias, programas que ha realizado que ha realizado en conjunto con el Fideicomiso del Centro Histórico de la Ciudad de México, desde 2001 a la fecha. 2.- Cuáles han sido las obras (en edificios, calles, monumentos, estatuas, bustos, museos, etc.), festivales, ferias, programas que ha realizado que ha realizado en conjunto con la Autoridad del Centro Histórico de la Ciudad de México, desde 2007 a la fecha. 3.- Cuáles son las obras (en edificios, calles, monumentos, estatuas, bustos, etc.), festivales, ferias, programas que venía desarrollando con el Fideicomiso del Centro Histórico y la Autoridad del Centro Histórico que quedarán inconclusos debido al cambio de administración en el Centro Histórico (CHCDMX) 4.- Cuántos habitantes tiene el Centro Histórico (CHCDMX) Favor de desglosar por: Edad (número y porcentaje)  Ejemplo: (Hay 10 personas en el CENTRO HISTÓRICO DE LA CIUDAD DE MÉXICO, 3 son niños de hasta 12 años de edad (30%); 5 son adultos de 18 a 60 años (50%) y; 2 son personas de la tercera edad (20%)  Género (número y porcentaje)  Ejemplo (Hay 10 personas en el CENTRO HISTÓRICO DE LA CIUDAD DE MÉXICO, 5 son mujeres (50%); 5 son hombres (50%) Ocupación (número, edad, género y porcentaje)  Ejemplo: de 10 personas que hay en el CENTRO HISTÓRICO DE LA CIUDAD DE MÉXICO, 5 son comerciantes -2 hombres, 3 mujeres- (50%) 1 es abogada de 35 años (10%)  1 es contador de 25 años (10%)  3 son desempleados. Una mujer de 30 años y dos hombres de 27 y 35 años. (30%)  Clase social a la que pertenecen (número y porcentaje) 5.- Cuál es el uso de suelo que hay en el Centro Histórico de la Ciudad de México Favor de desglosar por: a) Tipo (número y porcentaje) (Ejemplo: en todo el CENTRO HISTÓRICO DE LA CIUDAD DE MÉXICO hay 10 inmuebles, los cuales, 2 son habitacionales que representan el 20%; 5 comerciales que representan el 50% y 3 mixtos (HC) equivalente a 30%) 6.- Cuántos comercios hay en el CENTRO HISTÓRICO DE LA CIUDAD DE MÉXICO. Favor de desglosar: Tipo (número y porcentaje) Ejemplo: En el CENTRO HISTÓRICO DE LA CIUDAD DE MÉXICO hay 10 locales comerciales, los cuales 2 son oficinas (20%), 2 restaurantes (20%), 2 hoteles (20%); 2 son bodegas (20%) y 2 son papelerías (20%) 7) Cuántos inmuebles hay en el CENTRO HISTÓRICO DE LA CIUDAD DE MÉXICO Favor de desglosar por: a) Edificios b) Estatuas c) Bustos d) Monumentos c) Museos 8) Cuántas escuelas hay en el CENTRO HISTÓRICO DE LA CIUDAD DE MÉXIC Favor de desglosar por: a) Nivel (maternal, preescolar, primaria, secundaria, preparatoria) b) Cuántos alumnos tiene cada escuela c) Número y porcentaje por género (niños/niñas) d) Qué escuelas han sido evaluadas, ya sea por Gobierno Federal o Local. e) Qué evaluación se les aplicó (ejemplo la prueba llamada PLANEA de la SEP) f) Qué calificación obtuvieron las escuelas a las que se les aplicó alguna prueba. 9) Favor de proporcionar el más reciente Censo de Patrimonio Cultural Urbano e Histórico que tenga sobre el Centro Histórico. 10) Con qué infraestructura cuenta el CENTRO HISTÓRICO DE LA CIUDAD DE MÉXICO Ejemplo: 10 km de drenaje, 10 km de tendido eléctrico, 100 luminarias, etc. 11) Cuántos hospitales hay en el CENTRO HISTÓRICO DE LA CIUDAD DE MÉXICO 12) A raíz del sismo del 19 de septiembre de 2017, favor de informarme: a) Número y dirección de inmuebles afectado b) Número total de personas afectadas (desglosar por edad, clase social, ocupación) c) Cuántas familias en total fueron afectadas por el sismo d) Del total de familias afectadas, cuántas tienen a: Una mujer como cabeza de familia (favor de agregar número y porcentaje) Ejemplo: En el CENTRO HISTÓRICO DE LA CIUDAD DE MÉXICO hay 10 familias afectadas, las cuales, 3 son encabezadas por una mujer lo que equivale a un 30%. 13) Cuántas personas con alguna discapacidad vive en el CENTRO HISTÓRICO DE LA CIUDAD DE MÉXICO. Favor de señalar qué discapacidad, desglosar en:  a) número b) edad c) género d) porcentaje.  Ejemplo: En el CENTRO HISTÓRICO DE LA CIUDAD DE MÉXICO de 10 habitantes, 3 son discapacitados, 1 es mujer de 65 años tiene discapacidad motriz que equivale a 33.33% y 2 hombres, uno de 15 años y otro de 70 años tienen síndrome de down lo que es igual a 66.66% 14.- De las personas con discapacidad que vive en el CENTRO HISTÓRICO DE LA CIUDAD DE MÉXICO, cuántas fueron afectadas por el sismo del 19 de septiembre de 2017. Señalar género, edad, número y porcentaje. 15.- Cuál es el nivel de escolaridad de los habitantes del CENTRO HISTÓRICO DE LA CIUDAD DE MÉXICO Señalar edad, género (hombre o mujer) nivel de escolaridad. En número y porcentaje. 16.- Del total de inmuebles que hay en el CENTRO HISTÓRICO DE LA CIUDAD DE MÉXICO, informarme, cuáles y cuántos fueron afectados por el sismo del 19 de septiembre de 2017. Favor de desglosar en número y porcentaje: a) Edificios b) Estatuas c) Bustos d) Monumentos c) Museos 17) Derivado del sismo del 19 de septiembre de 2017, ¿cuántos negocios/locales comerciales/pymes fueron afectados? Señalar número, tipo y porcentaje. 18) Derivado del sismo del 19 de septiembre de 2017, ¿qué infraestructura del CENTRO HISTÓRICO DE LA CIUDAD DE MÉXICO fue afectada? 19.- Derivado del sismo del 19 de septiembre de 2017, ¿qué Patrimonio Cultural Urbano e Histórico ubicado en el CENTRO HISTÓRICO DE LA CIUDAD DE MÉXICO fue afectado? 20.- Desglose pormenorizado de cada uno de los rubros o conceptos, etc., en los que se ha devengado, utilizado o gastado el Presupuesto asignado para el Fideicomiso del Centro Histórico desde 2001 a la fecha. 21.- Se me informe el monto total del presupuesto asignado Fideicomiso del Centro Histórico por capítulos, rubros o conceptos, desde 2001 a la fecha.</t>
  </si>
  <si>
    <t>enviar 715</t>
  </si>
  <si>
    <t>canalizó UT ALDF</t>
  </si>
  <si>
    <t>canalizar SGCDMX</t>
  </si>
  <si>
    <t>A quien corresponda: Buenas tardes, me gustaría solicitar información con respecto a lo que se necesita para la realización de un evento en Paseo de la Reforma y el Zócalo. Me interesa saber lo siguiente: 1.- ¿Qué se necesita? 2.-¿Permisos? 3.- Tipo de evento que puedo hacer 4.- Lo que está prohibido o permitido 5.-¿Puedo cobrar por el evento? 6.-¿Tiene un costo? Ya sea el hecho de hacer el evento y/o por el uso del espacio. 7.- ¿Cuántas horas puede durar mi evento, tanto mínimo como máximo? 8.- ¿Puede haber bebidas alcohólicas? 9.-¿Con cuánto tiempo de anticipación se necesita para apartar el espacio público? 10.- ¿Es necesario firmar un contrato? 11- ¿Capacidad de personas? Les agradezco su amable atención. Espero su pronta respuesta, Saludos.</t>
  </si>
  <si>
    <t>canalizó UT SEDUCDMX</t>
  </si>
  <si>
    <t>UCA</t>
  </si>
  <si>
    <t>enviar 684</t>
  </si>
  <si>
    <t>canalizó UT GAM</t>
  </si>
  <si>
    <t>Ubicación de archivos de: Tramite Concentración Histórico Página web del Archivo Histórico Código de registro de Archivo histórico ante Registro Nacional de Archivos</t>
  </si>
  <si>
    <t>canalizó UT CJCDMX</t>
  </si>
  <si>
    <t>Solicitud de información relativa a arrendamientos de loclaes de oficinas y comerciales en los que el gobiernod e la ciudad o las Delegaciones y sus organismos y dependencias sean arrendadores o arrendatarios.</t>
  </si>
  <si>
    <t>canalizó UT MUSEO ESTANQUILLO</t>
  </si>
  <si>
    <t>canalizó UT INDEPORTE</t>
  </si>
  <si>
    <t>orientar INBA</t>
  </si>
  <si>
    <t>Somos una consultoría en Arte, uno de los servicios que ofrecemos es la investigación del combate al crimen en arte y protección del patrimonio cultural. Queremos solicitar de la manera más atenta al Director del CENCROPAM, el Maestro Ernesto Martínez, proporcionarnos el registro de los nombres de los propietarios de las obras de la artista Frida Kahlo, que son considerados monumentos artísticos a partir del decreto del Diario Oficial del 18 de Julio de 1984. Si existen más de un propietario, favor de darnos todos los nombres. Busqué como sujeto obligado el INBA pq es la Institución a la que pertenece el CENCROPAM pero no aparece en su lista.</t>
  </si>
  <si>
    <t>DRH</t>
  </si>
  <si>
    <r>
      <t>BUENAS TARDES</t>
    </r>
    <r>
      <rPr>
        <sz val="7"/>
        <color indexed="8"/>
        <rFont val="Tahoma"/>
        <family val="2"/>
      </rPr>
      <t xml:space="preserve"> POR ESTE MEDIO SOLICITO LA ESTRUCTURA ORGÁNICA VIGENTE U/O AUTORIZADA AL 15 DE OCTUBRE DE 2018. EN UNA TABLA EXCEL SOLICITO ME ENVÍE DIRECTORIO DE LOS SERVIDORES PÚBLICOS VIGENTE, CON LOS SIGUIENTES DATOS: 1. NOMBRE 2. CARGO  3. NUMERO DE NEXTEL 4. NUMERO DE OFICINA Y EXT 5. UBICACIÓN DE LA OFICINA (CALLE, COLONIA, PISO)</t>
    </r>
  </si>
  <si>
    <t>enviar 687</t>
  </si>
  <si>
    <t>falta envío a domicilio</t>
  </si>
  <si>
    <t>tel-info</t>
  </si>
  <si>
    <t>domicilio</t>
  </si>
  <si>
    <t>Deseo que se me informe que cargo desempeña, si es empleado de confianza, base u honorarios, así como su sueldo y prestaciones que percibe el C. José Carlos Ruiz Pulido.</t>
  </si>
  <si>
    <t>canalizó UT CDHDF</t>
  </si>
  <si>
    <t>parcial</t>
  </si>
  <si>
    <t>Sobre la Secretaria de Cultura quisiera saber en qué programas invierten más los recursos y cada cuando realizan esas actividades donde se invirtieron los recursos, ¿si existen programas económicos ?, ¿mencionar cuáles? Gracias, Saludos</t>
  </si>
  <si>
    <t>CUANTOS Y CUALES CONTRATOS Y DE QUE IMPORTE, SUSCRIBIO  LA CIUDAD DE MEXICO DESDE 2005 AL LA FECHA CON LOS SIGUIENTES PROVEEDORES; SEGURITECH PRIVADA SA DE CV, COMUNICACION SEGURA SA DE CV, PICOR SA DE CV</t>
  </si>
  <si>
    <t>enviar 719</t>
  </si>
  <si>
    <t>enviar 735</t>
  </si>
  <si>
    <t>canalizó UT JGCDMX</t>
  </si>
  <si>
    <t>canalizó UT PCCDMX</t>
  </si>
  <si>
    <t>canalizó UT DIFCDMX</t>
  </si>
  <si>
    <t>canalizó UT AZPMNyCHXTMP</t>
  </si>
  <si>
    <t>canalizar CFILMA-orientar IMCINE</t>
  </si>
  <si>
    <t>Por medio del presente solicito saber el número de películas que se han realizado en este estado a nivel nacional como extranjera durante los años 2015, 2016 y 2017.</t>
  </si>
  <si>
    <t>Por medio del presente solicito saber el número de telenovelas y series que se han realizado en este estado a nivel nacional como extranjera durante los años 2015, 2016 y 2017</t>
  </si>
  <si>
    <t>Por medio del presente solicito saber el número de documentales que se han realizado en este estado a nivel nacional como extranjera durante los años 2015, 2016 y 2017</t>
  </si>
  <si>
    <t>Por medio del presente solicito saber el presupuesto asignado por parte del gobierno estatal a la Comisión Estatal de Cine para los años 2015, 2016 y 2017; así como también el número de personal que tuvo la Comisión Estatal de Cine en los años 2015, 2016 y 2017</t>
  </si>
  <si>
    <t>canalizó UT SEDEMA</t>
  </si>
  <si>
    <t>Solicito la información sobre el número de boletos a la venta, el precio de cada boleto, la publicidad realizada y el no. de asistentes a los eventos/torneos League of Legends en los siguientes recintos: International Wildcard Invitational (IWCI) Palacio de los Deportes el día 23 de abril 2016 Temporada Competitiva 2013: Final Regional y Gran Final Auditorio Blackberry3 de agosto de 2013 Copa Latinoamérica Clausura 2015 Teatro Metropolitan 8 de agosto de 2015 Clausura de la Copa Latinoamérica Norte 2016 Arena Ciudad de México 2016 Así como número de asistentes a las proyecciones realizadas en Cinépolis: C. Diana, C. Forum Buenavista, C. Power Center, C. Galerías Atizapán, C. La Cúspide, C. Multiplaza Arboledas, C. Satélite, C. Torres Lindavista, C. Town Center El Rosario, C. Nezahualcóyotl, C. Plaza Aeropuerto, C. Aragón, C. Patio Santa Fe, C. Ajusco, C. Miramontes, C. Paseo Acoxpa, C. Perisur, C. Universidad.</t>
  </si>
  <si>
    <t>CVCC</t>
  </si>
  <si>
    <t>CUANTOS MEDIADORES DE LECTURA HAY ACTIVOS A NIVEL NACIONAL</t>
  </si>
  <si>
    <t>Me gustaría saber cuál es el presupuesto destinado a libros y cuántos eventos se realizan al año que tengan que tengan como propósito fomentar la lectura.</t>
  </si>
  <si>
    <t>orientar CINETECA</t>
  </si>
  <si>
    <t xml:space="preserve">¿Cuál fue el presupuesto que recibió la Cineteca Nacional y en qué se gastó? </t>
  </si>
  <si>
    <t>canalizar CG</t>
  </si>
  <si>
    <t>Procesos de contraloría y observaciones realizadas entre el 2017 y 2018 referentes al manejo de recursos de la Casa Refugio Citláltepetl bajo el encargo de la C. MARÍA CORTINA ICAZA. Referente a los posibles desvíos y o faltantes en el ejercicio presupuestal de 2017-2018.</t>
  </si>
  <si>
    <t>Procesos de responsabilidad realizados sobre funcionarios de la Secretaría de Cultura bajo la administración de Eduardo Vázquez Martín referente a la pérdida de nóminas de noviembre de 2017</t>
  </si>
  <si>
    <t>Quiero saber de este ente obligado cuándo se llevó a cabo el programa de basificación del personal de nómina 8 (fechas específicas), implementado por el entonces Jefe de Gobierno, Dr. Miguel Ángel Mancera, e iniciado en febrero de este año en las 16 delegaciones (hoy alcaldías) y algunas secretaría del gobierno como la del Medio Ambiente, las bases tomadas en cuenta para dicha basificación y listado en Excel del personal de nómina 8 beneficiado con los rubros de las bases tomadas en cuenta para su basificación. En caso de que no se haya cumplido con dicho programa de basificación, especificar los motivos por los cuáles no se llevó a cabo, y también si en un futuro cercano se tiene contemplado cumplir con el mismo.</t>
  </si>
  <si>
    <t xml:space="preserve">Del área de Recursos Humanos de este ente obligado, requiero la plantilla del personal que se encuentra adscrita a dicha área, en excel con los siguientes rubros, nombre, tipo de contratación (base, estructura, honorarios etc,) y antigüedad en el puesto. </t>
  </si>
  <si>
    <t>Recurso económico entregado a la fundación Literartes y su proyecto intervención artística comunitaria</t>
  </si>
  <si>
    <t>En este año México participó en una de las ferias más importantes el Hangover Mess en Alemania. ¿Tiene México el pontencial para cumplir los compromisos de este evento y que beneficios traerá esto a la economía mexicana?</t>
  </si>
  <si>
    <t>Por medio de la presente pido informacion con respecto del recurso economico que la secretaria de cultura otorga a mi escuela La Casa de la Musica Mexicana S.C. con el fin de saber,cuando fue la ultima ves que se le dio dinero?, en que estatus se encuentra en este momento? , es decir si se le ha dado y que cantidad? Segun la informacion dada por algunos profesores se dice que este recuerso esta retenido a causa de algunas demandas laborales por parte de profesores, como alumnos necesitamos saber si esto es verdad, para no permitir que se nos use en ninguna accion inapropiada que pueda dañar el proyecto que tanto amamos y en el cual hemos crecido.</t>
  </si>
  <si>
    <t>canalizó UT Museo del Estanquillo</t>
  </si>
  <si>
    <t>¿Cuanto será el gasto destinado para la restauración de las obras que se encuentran los museos, durante el último trimestre del 2018?</t>
  </si>
  <si>
    <t>DDC</t>
  </si>
  <si>
    <t>En base al Art. 121 de la Ley de trasparencia, acceso a la información publica y Rendicion de Cuentas de la Ciudad de Mexico, solicito información de la Fracción XXV que conforma los Gastos de Publicidad Oficial Utilización de Tiempos Oficiales en Radio y TV del 1er. y 2do. Trimestre del 2018, gastos de publicidad y tiempos utilizados en cada publicidad así como sus facturas con los tiempos contratados y devengados, en espera de esta información quedo en espera.</t>
  </si>
  <si>
    <t>orientar INAH</t>
  </si>
  <si>
    <t>1. Solicito que la Coordinación de Recursos Humanos del Instituto Nacional de Antropología e Historia (INAH), proporcione documento y/o los documentos vigentes, que contienen la información relativa al puesto como Analista Especializado C, con categoría específica Apoyo a Confianza, y los cuales contengan específicamente: -Descripción del puesto. -Funciones específicas a desarrollar en el puesto. -Nivel jerárquico del puesto. -Nivel de responsabilidad del puesto, y -A quien reporta el puesto. 2. Solicito que la Coordinación de Recursos Humanos del Instituto Nacional de Antropología e Historia (INAH), proporcione documento y/o los documentos vigentes, que contienen la información relativa al puesto como Analista Especializado C, con categoría específica Apoyo a Confianza de la Ciudad de México, de todas y cada una de las áreas y de todos y cada uno de los Centro de Trabajo del INAH y los cuales contengan específicamente: -Nombre del área y/o centro de trabajo de adscripción. -Clave presupuestal, con la cual se identifica dentro del INAH. -Salario bruto mensual. 3. Solicito que la Coordinación de Recursos Humanos del Instituto Nacional de Antropología e Historia (INAH), proporcione documento y/o los documentos vigentes, que contienen la información relativa al puesto como Analista Especializado C, con categoría específica Apoyo a Confianza de la Ciudad de México, de todas y cada una de las áreas y de todos y cada uno de los Centro de Trabajo del INAH y los cuales contengan específicamente: -Nombre del área y/o centro de trabajo de adscripción del Jefe Inmediato. -Nombre del Puesto del Jefe inmediato y su clave presupuestal con la cual se identifica dentro del INAH.</t>
  </si>
  <si>
    <t>parcial-orientar Iztacalco</t>
  </si>
  <si>
    <t>Cual es el presupuesto destinado en campañas destinadas a la juventud (talleres , conciertos, conferencias )? Cuantos programas de ayuda economica existen en la CDMX para acercar a los jóvenes al Arte ? Cuantos programas de Cultura tiene la Delegación Iztacalco ?</t>
  </si>
  <si>
    <t>Copia en versión electrónica de los montos de recursos ejercidos por gastos de celulares, lo anterior durante el periodo del año 2012 al año 2018, desglosado por año, funcionario, proveedor y monto pagado</t>
  </si>
  <si>
    <t>Copia en versión electrónica de los montos de recursos ejercidos por la renta de inmuebles, lo anterior durante el periodo del año 2012 al año 2018, desglosado por año, proveedor y monto pagado</t>
  </si>
  <si>
    <t>Copia en version electrónica del listado de facturas pagadas en compra de alimentos para el personal de esa dependencia, lo anterior durante el periodo del año 2012 al año 2018, desglosado por año, proveedor y monto pagado</t>
  </si>
  <si>
    <t>Copia en versión electrónica de los montos de recursos ejercidos por la renta de vehículos blindados, lo anterior durante el periodo del año 2012 al año 2018, desglosado por año, proveedor y monto pagado</t>
  </si>
  <si>
    <t>Copia en version electronica de los montos de recursos ejercidos por la renta de vehículos aéreos, lo anterior durante el periodo del año 2012 al año 2018, desglosado por año, tipo de vehículo, proveedor y monto pagado</t>
  </si>
  <si>
    <t>Copia en version electronica del listado nominal de asesores con el que cuenta ese sujeto obligado, lo anterior durante el periodo del año 2012 al año 2018, desglosado por año, nivel académico y sueldo mensual percibido por cada uno de ellos</t>
  </si>
  <si>
    <t xml:space="preserve">Se solicitan los documentos públicos que incluyan el número total de denuncias por acoso sexual, hostigamiento sexual, violación y abuso sexual, realizadas por trabajadores y trabajadoras dentro de CONACULTA  del 1ro de enero de 2013 al 31 de diciembre de 2013. </t>
  </si>
  <si>
    <t xml:space="preserve">Se solicitan los documentos públicos que incluyan el número total de denuncias por acoso sexual, hostigamiento sexual, violación y abuso sexual, realizadas por trabajadores y trabajadoras dentro de  CONACULTA del 1ro de enero de 2014 al 31 de diciembre de 2014. </t>
  </si>
  <si>
    <t xml:space="preserve">Se solicitan los documentos públicos que incluyan el número total de denuncias por acoso sexual, hostigamiento sexual, violación y abuso sexual, realizadas por trabajadores y trabajadoras dentro de CONACULTA del año 2015 </t>
  </si>
  <si>
    <t>Se solicitan la versión pública de los documentos relacionados con las denuncias concluidas o que hayan causado estado, de las que tenga conocimiento CONACULTA, por acoso sexual, hostigamiento sexual, violación y abuso sexual realizadas por trabajadores y trabajadoras dentro de CONACULTA, de 1ro de diciembre de 2012 al 2015 que incluyan los siguientes datos:  a. Fecha en que se interpuso la denuncia. b. Cargo público del agresor. c. Edad del agresor. d. Sexo del agresor. e. Cargo público del denunciante. f. Edad del denunciante. g. Sexo del denunciante. h. Relación jerárquica entre el denunciante y el agresor. i. Área en la que labora o laboraba el agresor y el denunciante, en el momento de la agresión. j. Tipo de violencia. k. Áreas de CONACULTA  que se encargaron de atender la denuncia (incluir versiones públicas de los documentos que lo comprueben: escritos, correos o cualquier otro).  l. Servicios que brindaron al denunciante. m. Sanciones aplicadas al agresor del que tenga conocimiento la Secretaría de Economía. n. Fecha de la resolución.  o. Enviar versiones públicas de los documentos que comprueben que las denuncias se turnaron a cualquier otra institución para su seguimiento.</t>
  </si>
  <si>
    <t>De acuerdo con el punto 2, inciso E y el punto 5 del protocolo para la prevención, atención y sanción del hostigamiento sexual y acoso sexual solicito las medidas específicas para prevenir las conductas de hostigamiento y acoso sexual, de la secretaria de cultura, así como las acciones emprendidas para promover una cultura institucional de igualdad de género y un clima laboral libre de violencia.</t>
  </si>
  <si>
    <t xml:space="preserve">De acuerdo con el punto 2 inciso E y el punto 5 del protocolo para la prevención, atención y sanción del hostigamiento sexual y acoso sexual solicito los mecanismos para orientar y acompañar ante las autoridades competentes a la presunta víctima de hostigamiento sexual y acoso sexual de la Secretaria de Cultura </t>
  </si>
  <si>
    <t xml:space="preserve">De acuerdo con el punto 2 inciso E y el punto 5 del protocolo para la prevención, atención y sanción del hostigamiento sexual y acoso sexual solicito el procedimiento que brinde un acompañamiento especializado a la presunta víctima de hostigamiento sexual y acoso sexual que propicien acceso a la justicia de la Secretaria de Cultura </t>
  </si>
  <si>
    <t>De acuerdo con el punto 2 inciso E y el punto 5 del protocolo para la prevención, atención y sanción del hostigamiento sexual y acoso sexual solicito el nombre de las instancias competentes al interior de la Secretaria de Cultura para conocer e investigar o sancionar el hostigamiento y acoso sexual</t>
  </si>
  <si>
    <t>De acuerdo con el punto 2 inciso E y el punto 5 del protocolo para la prevención, atención y sanción del hostigamiento sexual y acoso sexual solicito el registro y los análisis de casos de hostigamiento sexual y acoso sexual en la Secretaria de Cultura , así como las acciones para inhibirlos y erradicarlos.</t>
  </si>
  <si>
    <t xml:space="preserve">De acuerdo con el punto 14 del protocolo para la prevención, atención y sanción del hostigamiento sexual y acoso sexual solicito el directorio de las personas consejeras de la Secretaria de Cultura </t>
  </si>
  <si>
    <t>enviar 782</t>
  </si>
  <si>
    <t>Que proyectos han realizado con recursos públicos la Asociación Civil UCISV libertad A.C, en un periodo  de 2013 a 2018, para la colonia  Unidad Habitacional Cananea.</t>
  </si>
  <si>
    <t>fonca</t>
  </si>
  <si>
    <t>¿Qué porcentaje de su presupuesto fue dedicado al Fondo Nacional para la Cultura y las Artes? ¿A cuánto equivale, en pesos, ese porcentaje? ¿Cuánto de ese presupuesto se utilizó y cómo se utilizó? ¿Cuántas becas, y de qué tipo, fueron otorgadas?</t>
  </si>
  <si>
    <t>De acuerdo con la solicitud número 04070000192317 que respondió la delegación Álvaro Obregón solicito se me dé respuesta a las siguientes preguntas: ¿qué tipo de accidente sucedió en el FARO Aragón el día 2 de mayo de 2017 mismo que requirió que una unidad de Protección Civil llegara a dicho espacio?, ¿qué estructura o elemento del FARO provocó el accidente?, ¿cuántas personas resultaron lesionadas?, ¿cuántas ambulancias o personal de servicios médicos del FARO Aragón intervinieron para atender el incidente?. Además solicito copia simple de los siguientes documentos: reporte que entregó Protección Civil al FARO Aragón sobre los motivos de este incidente, documento que las autoridades del FARO Aragón emitieron como reporte de la estructura y/o elemento que causó del incidente, documento de las autoridades del FARO Aragón en el que solicitaron la reparación de la estructura y/o elemento mencionado como causante del incidente, documento en el que las autoridades del FARO Aragón notifican a las familias de las personas afectadas en el incidente la responsabilidad de gastos médicos, documento emitido por el secretario de cultura de la Ciudad de México en donde externa su ayuda a las familias afectadas por el accidente en mención. En caso de no contar con dicha información, favor de detallarme los motivos de su inexistencia y para una mejor referencia del folio de solicitud que menciono en mi solicitud, adjunto dicha solicitud.</t>
  </si>
  <si>
    <t>Podrían proporcionarme el concepto o definición de -cultura- que actualmente maneja la secretaría de cultura y el que anteriormente era usado por la secretaria de educación, cultura y deporte, lo más específico que se pueda.</t>
  </si>
  <si>
    <t>Requiero el presupuesto anual para este 2018 de cada uno de los sujetos obligados de la Ciudad de México, así como de todos los órganos garantes. Asimismo, la cantidad utilizada al día de hoy, desglosado por partidas y el monto utiizado al día de hoy por sus respectivas direcciones (o equivalentes)</t>
  </si>
  <si>
    <t>envíar 788</t>
  </si>
  <si>
    <t>DRF/CI</t>
  </si>
  <si>
    <t xml:space="preserve">Con fundamento en los artículos 6 y 8 de la Constitución Política de los Estados Unidos Mexicanos ejerciendo mi derecho de petición y de acceso a la información, que tanto la Alcaldía de Iztacalco (antes Delegación Iztacalco) como la Secretaría de Cultura de Gobierno de la Ciudad de México (antes Distrito Federal), brinden información sobre los presupuestos etiquetados para el ámbito CULTURA en los ejercicios de los años 2012, 2013, 2014, 2015, 2016, 2017 y 2018. Para el caso de la Alcaldía de Iztacalco, solicito los presupuestos etiquetados de todas y cada una de las Casas de Cultura ubicadas dentro del territorio de la Alcaldía Iztacalco, así como presupuestos sobre otro tipo de eventos catalogados como CULTURA en los ejercicios antes aludidos. Asimismo, quisiera tener la información de eventos o partidas del presupuesto de la Secretaría De Cultura del Gobierno de la Ciudad de México destinadas a la Alcaldía de Iztacalco en los ejercicios antes aludidos.  </t>
  </si>
  <si>
    <t>orientar DMPA</t>
  </si>
  <si>
    <t>Se solicita copia simple de toda la documentación y materiales audiovisuales y fotográficos relativos al proyecto Rehabilitación para el desarrollo de la Casa de Cultura Quinta Axayopa folio 17V059del Programa de mejoramiento barrial y comunitario, vertiente Apoyo para la reconstrucción y rehabilitación de espacios afectados por el fenómeno sísmico para el ejercicio fiscal 2017. En esta solicitud se incluye la solicitud de vídeos, fotografías, audios o documentación escrita. desde el 2017 a la fecha de esta solicitud.</t>
  </si>
  <si>
    <t>orientar DMH</t>
  </si>
  <si>
    <t>canalizó UT SEDESO</t>
  </si>
  <si>
    <t>Por medio de la presente solicitud de información solicito información sobre el Fab Lab de la delegación Miguel Hidalgo, que ya no tiene equipo disponible al público y otras máquinas que también fueron retiradas del resto de Faros de la Alcaldí.</t>
  </si>
  <si>
    <t>enviar 433</t>
  </si>
  <si>
    <t>Solicito presupuesto 2018 de la Secretaría de Cultura.</t>
  </si>
  <si>
    <t>De acuerdo con lo establecido en la página electrónica https://www.transparencia.cdmx.gob.mx/, le solicito a todos los sujetos obligados, que se describen en La Ley de Transparencia, Acceso a la Información Pública y Rendición de Cuentas de la Ciudad de México, determina que toda la información generada, obtenida, adquirida, transformada o en posesión de los Sujetos Obligados es pública y será accesible a cualquier persona. Por lo tanto requiero conocer lo siguiente: 1.- Indique la fecha de ingreso a trabajar de las siguientes personas: a.- José Luis Lima Franco b.- Luis Alejandro Paz Murga c.- Ulises Gonzalez Garcia 2.- Indique los puestos que ha desempeñado: a.- José Luis Lima Franco b.- Luis Alejandro Paz Murga c.- Ulises Gonzalez Garcia 3.- Indique los puestos y/o nombramientos que han desempeñado: a.- José Luis Lima Franco b.- Luis Alejandro Paz Murga c.- Ulises Gonzalez Garcia 4.- Indique el inicio y termino de los puestos/nombramientos que ha desempeñado: a.- José Luis Lima Franco b.- Luis Alejandro Paz Murga c.- Ulises Gonzalez Garcia 5.- Indique el área de adscripción de la cual dependian las siguientes personas: a.- José Luis Lima Franco b.- Luis Alejandro Paz Murga c.- Ulises Gonzalez Garcia 6.- Indique el nombre del puesto y/o nombramiento del jefe inmediato superior de: a.- José Luis Lima Franco b.- Luis Alejandro Paz Murga c.- Ulises Gonzalez Garcia 7.- Indiquelas percepciones mensuales y/o ingreso mensual que percibian totales sin ningun tipo de descuento, por concepto de nómina las siguientes personas: a.- José Luis Lima Franco b.- Luis Alejandro Paz Murga c.- Ulises Gonzalez Garcia</t>
  </si>
  <si>
    <t>canalizar Del. Cuahtémoc/SECTUR</t>
  </si>
  <si>
    <t>¿Para qué se utilizan los recursos que destina el gobierno de la Ciudad de México al Barrio Chino? ¿Cuál es el monto destinado durante 2017 y 2018? ¿Los recursos destinados son en su totalidad de origen público? o, ¿hay algún porcentaje que venga del sector privado? ¿Hay algún convenio entre la Secretaría de Turismo de la CDMX, o alguna otra dependencia del gobierno con China?</t>
  </si>
  <si>
    <t>enviar 795</t>
  </si>
  <si>
    <t>Cuántos y cuáles inmuebles dentro del centro histórico fueron expropiados después del temblor de 1985 y hasta el 2000. Para qué fueron destinadas esas expropiaciones.</t>
  </si>
  <si>
    <t>orientar  Del Iztapalapa</t>
  </si>
  <si>
    <t>canalizó UT CPR</t>
  </si>
  <si>
    <t>ASUNTO: SOLICTUD DE ACCESO A LA INFORMACION DELEGACION IZTAPALAPA PARQUE HIDRICO DE LA QUEBRADORA A QUIEN CORRESPONDA PRESENTE El que suscribe, la C. Laura Margarita Ruiz vaca, el motivo de este escrito es ejercer el derecho de información con fundamento en el ARTÍCULO 6 DE LA CONSTITUCIÓN POLÍTICA DE LOS ESTADOS UNIDOS MEXICANOS Y EL ARTÍCULO 4 DE LA LEY GENERAL DE TRANSPARENCIA Y ACCESO A LA INFORMACIÓN, señalando como domicilio para oír y recibir notificaciones el ubicado en 1 cerrada 15 de abril manzana 1 lote 4 código postal 09640 delegación Iztapalapa. Por este medio me permito solicitar la siguiente información del parque hídrico que se está llevando a cabo en la delegación Iztapalapa: 1- Para la creación de ese parque se habla de un fideicomiso dado para el funcionamiento del parque hídrico de Iztapalapa, ¿Quién dio ese fideicomiso? 2- ¿Por cuánto tiempo se dio ese fideicomiso? 3- ¿Cuánto dinero fue invertido por la FAIS (FONDO DE APORTACIONES A LA INFRESTRUCTURA SOCCIAL) 4- ¿Qué tipo de flora será utilizada para el parque hídrico de la quebradora? 5- ¿Cuánto dinero del presupuesto total será destinado para árboles o en general flora? 6- ¿Cuál será el tipo de tratamiento que recibirán la flora que se pondrá en dicho parque? 7- ¿De qué manera se hará llegar a los particulares el agua que será recolectada y tratada? 8- ¿Qué reglamento regirá al comercio que se pondrá dentro del parque? 9- ¿A través de que medio o procedimiento se determinó que era necesario establecer ahí mismo un museo, una cafetería y una librería? sin otro particular, esperando contar con su respuesta y con fundamento en el ARTICULO 124 DE LA LEY GENERAL DE TRANSPARENCIA Y ACCESO A LA INFORMACION dando como modalidad para recibir la respuesta la de copias simples y documentos que sustenten cada una de las respuestas. QUEDO A SUS ORDENES ATT: RUIZ VACA LAURA MARGARITA</t>
  </si>
  <si>
    <t>deseo saber en base a que la subdireccion administrativa del Instituto nacional de Bellas Artes otorgo en propiedad mi plaza de trabajo con clave 30518 S 14006/01 Custodio de Museos al C. Alberto Martinez Luna a partir del 1 de enero de 2018, Cuando esta plaza esta en litigio desde el 28 de julio de 2003, con un laudo favorable a mi persona de reinstalacion desde el 23 de febrero de 2015, y el motivo de que no me reinstalan es porque supuestamente no hay plazas nuevas,el numero de expediente en el Tribunal Federal de Conciliación y Arbitraje es 5782/03.</t>
  </si>
  <si>
    <t>canalizó UT FONDESO</t>
  </si>
  <si>
    <t>orientar UNAM/NBA/SCGF</t>
  </si>
  <si>
    <t>1) Listado de obras de arte adquiridas por el Museo Universitario de Arte Contemporáneo (MUAC) durante el presente sexenio. 2) Listado de obras de arte adquiridas por el Museo de Arte Carrillo Gil durante el presente sexenio. 3) Listado de obras de arte recibidas por el INBA como parte del Programa Pago en Especie durante el presente sexenio y listado de su distribución en instituciones culturales mexicanas. 4) Listado de obras de arte adquiridas por el FONCA tras ser ganadoras de los concursos anuales durante el presente sexenio.</t>
  </si>
  <si>
    <t>canalizó UT COMISA</t>
  </si>
  <si>
    <t>enviar 787-parcial</t>
  </si>
  <si>
    <t>Solicito copia íntegra (o en su defecto, versión pública) de todos y cada uno de los Contratos y/o Convenios firmados entre el Gobierno de la Ciudad de México y/o cualquiera de sus dependencias y/o unidades administrativas y/o organismos y la razón social Estrictamente Digital S.C. del 1 de enero de 2012 a la fecha (25 de octubre de 2018).</t>
  </si>
  <si>
    <t>canalizó UT IECDMX</t>
  </si>
  <si>
    <t>canalizó UT COJUCDMX</t>
  </si>
  <si>
    <t>canalizar GAM</t>
  </si>
  <si>
    <t>Información de los nuevos basificados del turno vespertino de la casa de cultura LA VILLA de la alcaldía GAM que no trabajan pero están cobrando nomina, no se presentan y/o estan mas de 10 personas pero ninguna sabe hacer nada, no tienes conocimientos y se la pasan dormidos</t>
  </si>
  <si>
    <t>Por este medio solicito la información de percepciones sobre:  sueldos, prestaciones y otros ingresos como son estímulos, becas,   de los músicos de la Orquesta Filarmónica de la Ciudad de México</t>
  </si>
  <si>
    <t>DRF/DEA/CPEP</t>
  </si>
  <si>
    <t>Por medio de este conducto solicito copias simples en versión pública la relación de presupuestos destinados a la Coordinación de Circuito de Festivales durante el periodo comprendido entre los años 2002 y 2006.</t>
  </si>
  <si>
    <t>enviar 811</t>
  </si>
  <si>
    <t>Por medio de este conducto solicito copias simples en versión pública de los expedientes presupuestarios destinados a la Coordinación de Circuito de Festivales durante el periodo comprendido entre los años 2002 y 2006.</t>
  </si>
  <si>
    <t xml:space="preserve">Por medio de este conducto solicito la versión pública en formato exportable y explotable de los documentos donde se indican los mecanismos de evaluación que se utilizaron para validar la financiación de los festivales a cargo de la  Subdirección de Operación de Festivales en los años 2002 y 2006. </t>
  </si>
  <si>
    <t>enviar 813</t>
  </si>
  <si>
    <t xml:space="preserve">Por medio de este conducto solicito la versión pública en formato exportable y explotable de los documentos donde se indican los mecanismos de evaluación que se utilizaron para validar la financiación de los festivales a cargo de la  Subdirección de Operación de Festivales durante el periodo 2002 al 2006. </t>
  </si>
  <si>
    <t>CPEP/CVCC</t>
  </si>
  <si>
    <t xml:space="preserve">Festivales y eventos culturales enfocadas a la diversidad sexual y a la personas Lesbianas, Gays, Bisexuales, Transexuales, Transgenero, Travestis e Intersexuales (LGBTI): -Nombre y objetivo del evento -Fecha y lugar de realización. Lo anterior del 2006 a la fecha en que se tramite la solicitud.   </t>
  </si>
  <si>
    <t>DRF/DRMySG/CVCC/CPHAC/DA</t>
  </si>
  <si>
    <t>Ampliación</t>
  </si>
  <si>
    <t>Solicito por este medio la siguiente información: 1. ¿cuánto es el presupuesto asignado a la partida 3291 para los ejercicios 2015, 2016, 2017 y 2018? 2. ¿cuánto es el presupuesto asignado a los arrendamientos con motivo de logística 2015, 2016, 2017 y 2018; y bajo que partida fueron ejercidos? 3. ¿cuánto es el presupuesto asignado a la partida 3821 para los ejercicios 2015, 2016, 2017 y 2018? 4. ¿cuánto es el presupuesto asignado a los arrendamientos con motivo de actividades culturales de los ejercicios 2015, 2016, 2017 y 2018; y bajo que partida fueron ejercidos? 5. ¿cuánto es el presupuesto asignado a los eventos y actividades conmemorativas del 15 de septiembre o fiestas patrias de los ejercicios 2015, 2016, 2017 y 2018; y bajo que partida fueron ejercidos? 6. ¿cuánto es el presupuesto asignado a los arrendamientos y/o servicios con motivo de cursos de verano y/o similar 2015, 2016, 2017 y 2018; y bajo que partida fueron ejercidos? 7. ¿cuáles (nombres o denominaciones) han sido los proveedores a los que se les han adjudicado los contratos bajo la partida 3291 para los ejercicios 2015, 2016, 2017 y 2018, solicito se mencione el número de contrato, objeto del mismo y cantidad por la que le fue adjudicado ya sea en proceso de invitación restringida, adjudicación directa o licitación? 8. ¿cuáles (nombres o denominaciones) han sido los proveedores a los que se les han adjudicado los contratos bajo la partida 3821 para los ejercicios 2015, 2016, 2017 y 2018, solicito se mencione el número de contrato, objeto del mismo y cantidad por la que le fue adjudicado ya sea en proceso de invitación restringida, adjudicación directa o licitación? 9. ¿cuáles (nombres o denominaciones) han sido los proveedores a los que se les han adjudicado los contratos por concepto de logística para los ejercicios 2015, 2016, 2017 y 2018, solicito se mencione el número de contrato, objeto del mismo y cantidad por la que le fue adjudicado ya sea en proceso de invitación restringida, adjudicación directa o licitación? 10. ¿cuáles (nombres o denominaciones) han sido los proveedores a los que se les han adjudicado los contratos por concepto de actividades culturales para los ejercicios 2015, 2016, 2017 y 2018, solicito se mencione el número de contrato, objeto del mismo y cantidad por la que le fue adjudicado ya sea en proceso de invitación restringida, adjudicación directa o licitación? 11. ¿cuáles (nombres o denominaciones) han sido los proveedores a los que se les han adjudicado los contratos con motivo del 15 de septiembre o fiestas patrias para los ejercicios 2015, 2016, 2017 y 2018, solicito se mencione el número de contrato, objeto del mismo y cantidad por la que le fue adjudicado ya sea en proceso de invitación restringida, adjudicación directa o licitación? 12. ¿cuáles (nombres o denominaciones) han sido los proveedores a los que se les han adjudicado los contratos con motivo de cursos de verano y/o similar para los ejercicios 2015, 2016, 2017 y 2018, solicito se mencione el número de contrato, objeto del mismo y cantidad por la que le fue adjudicado ya sea en proceso de invitación restringida, adjudicación directa o licitación? 13. ¿cuáles han sido las sedes (calle, número, colonia, nombre de la sede, teléfono y área a la que pertenece dicho centro) en las que se han realizado los cursos de verano y/o similar del ejercicio 2018? 14. ¿cuáles han sido las sedes (calle, número, colonia, nombre de la sede, teléfono y área a la que pertenece dicho centro) en las que se han realizado los festejos con motivo del 15 de septiembre o fiestas patrias del ejercicio 2018? Y ¿cuál fue el costo erogado en cada una ellas (desglosar por partida, número de contrato y proveedor)? 15. ¿cuál ha sido el talento (artista, grupo musical o similar) contratado en los ejercicios 2015, 2016, 2017 y 2018 para amenizar los festejos con motivo del 15 de septiembre o fiestas patrias; mencionar costo, proveedor y número de contrato por el que fueron pagados sus servicios? Asimis</t>
  </si>
  <si>
    <t>DRF/DRH</t>
  </si>
  <si>
    <t>Solicito el monto presupuestado y ejercido a la fecha de la partida 1549 del ejercicio 2018 Solicito saber a quién le entregaron estos recursos y bajo qué justificación, numero de cada CLC solicito saber cuántos trabajadores sindicalizados tiene ese sujeto obligado Lo anterior lo requiero de todos los sujetos obligados del poder ejecutivo de la CDMX</t>
  </si>
  <si>
    <t>canalizó SEDUCDMX</t>
  </si>
  <si>
    <t>Información respecto a contratos que hayan sido celebrados entre el Gobierno de la Ciudad de México, sus dependencias, organos desconcentrados, entidades paraestatales o cualquier otra institución pública de carácter estatal o municipal; y entre la la sociedad denominada COMERCIALIZADORA RIBOMEX, S. DE R.L. DE C.V. y/o Alejandro Rincón Gallardo Choperena dentro del periodo de enero 2011 a octubre de 2018. Así mismo se solicita información respecto si COMERCIALIZADORA RIBOMEX, S. DE R.L. DE C.V. y/o Alejandro Rincón Gallardo Choperena forma o formó parte del padrón de proveedores o contratistas del Gobierno de la Ciudad de México, sus dependencias, organos desconcentrados o cualquier otra institución pública de caracter estatal o municipal en el periodo comprendido del mes de enero de 2011 a octubre de 2018. De resultar afirmativa la respuesta a la solicitud anterior se solicita la siguiente información: a) Número de contratos adjudicados b) Tipo de contrato c) Dependencia u órgano público que lo suscribió d) Fecha e) Duración del contrato f) Equipo, material o servicios que suministra o suministró g) Monto y/o valor del contrato h) Adjuntar contratos</t>
  </si>
  <si>
    <t>CPHAC</t>
  </si>
  <si>
    <t>Cuantos museos existen en la Ciudad de México?</t>
  </si>
  <si>
    <t>enviar 816</t>
  </si>
  <si>
    <t>De acuerdo con la solicitud número 0102000078618 solicito la edad de la única persona que resultó lesionada en el accidente y solicito el desglose de los siguientes datos del seguro de responsabilidad civil del Gobierno de la Ciudad de México/Secretaría de Cultura: nombre empresa con la que se tiene contratado el seguro, tipo de cobertura que tiene el seguro, cantidad de dinero que se utilizó para la cobertura por el daño a un tercero producto del accidente, confirmar si el seguro cubre posibles demandas judiciales y en caso de ser afirmativo indicarme si ese servicio del seguro fue usado, qué porcentaje del seguro se usó para asesoría legal, confirmar si la cobertura del seguro incluyó fallecimiento, cantidad de dinero que se pagó por indemnización, duración de la aplicación del seguro y copia simple y en versión publica del documento que compruebe el uso del seguro mencionado También deseo conocer si ese seguro es independiente de un seguro de vida, en caso de ser afirmativo, indicarme si las autoridades contrataron un seguro de vida para la persona afectada y de cuánto dinero es ese seguro de vida. En caso de no contar con dicha información, favor de detallarme los motivos de inexistencia de la información.</t>
  </si>
  <si>
    <t>Solicito el DICTAMEN ANTROPOLÓGICO PUEBLOS Y BARRIOS DE XOCHIMILCO CIUDAD DE MÉXICO</t>
  </si>
  <si>
    <t>canalizar INJUVE</t>
  </si>
  <si>
    <t>Solicito contratos en su versión pública que se hicieron con todas las bandas que tocaran en la semana de las Juventudes del año 2018 que se llevará acabo del 5 al 10 de noviembre del presente, si los contratos tienen información confidencial o restringida entonces solicito se haga una versión pública.</t>
  </si>
  <si>
    <t>canalizar Cuajimalpa</t>
  </si>
  <si>
    <t>Solicito comprobantes del presupuesto asignado por la Alcaldía de Cuajimalpa de Morelos hacia Radio Cuajimalpa, dependencia de la misma, desde los primeros registros hasta los de octubre de 2918. En caso de que los documentos contengan información reservada o confidencial, solicito se elabore una versión publica.</t>
  </si>
  <si>
    <t>Solicito comprobantes del presupuesto asignado por la Alcaldía de Cuajimalpa de Morelos hacia Radio Cuajimalpa, desde los primeros registros, hasta octubre de 2018. En caso de que los documentos contengan información confidencial o reservada, solicito se elabore una versión publica.</t>
  </si>
  <si>
    <t>canaliar OMGCDMX</t>
  </si>
  <si>
    <t>Quisiera que me otorgaran ¿De donde se obtuvieron los recursos para implementar las maquinas recicladoras BIO-BOX,con el fin de cambiar tus botellas PET por puntos para el transporte público de la CDMX y Cual fue el presupuesto de este programa para proteger al medio ambiente?</t>
  </si>
  <si>
    <t>Solicito información sobre esta delegación para saber cual fue la inversión en la construcción, reparación y recuperación de lugares de esparcimiento dentro del periodo de 2015 a 2017.</t>
  </si>
  <si>
    <t>DRMySG/CPEP</t>
  </si>
  <si>
    <t>canalizó UT CGCDMX</t>
  </si>
  <si>
    <t>Monto total destinado a la realización del DESFILE DÍA DE MUERTOS CDMX, por rubros, desde el primer año que se realizó hasta 2018, desglosado por años. Cantidad de dinero recaudado por concepto de turismo en la CDMX con motivo de la Celebración de Día de muertos. Asistencia al desfile, estancias de hotel, y cualquier derrama económica que genere, desde el primer año que se realizó hasta 2018, desglosado por años. Nombre de las empresas particulares y cantidad que recibe cada una, con las que se celebran contratos para la realización del Desfile de día de muertos; desde el primer año que se realizó hasta 2018, desglosado por años.</t>
  </si>
  <si>
    <t>enviar 828</t>
  </si>
  <si>
    <t>CI/CVCC/CPHAC/CPEP/CSTCM/DA/DOOFCM</t>
  </si>
  <si>
    <t>canalizó ALDF</t>
  </si>
  <si>
    <t>Información sobre actividades culturales para la población con discapacidad.</t>
  </si>
  <si>
    <t>canalizar CFILMA</t>
  </si>
  <si>
    <t>Cuántos permisos para filmar películas en las calles de la Ciudad de México se han otorgado desde el 1 de diciembre de 2012 a la fecha. Desglosar el año, calles, nombre de la filmación y copia del contrato o permiso</t>
  </si>
  <si>
    <t>Solicito los documentos realizados por la Secretaría de Cultura con relación a los presupuestos otorgados a eventos y actividades de videojuegos en la Ciudad de México desde Enero del 2015 hasta Octubre del 2018. Si los documentos tuvieran información reservada o confidencial, solicito se elabora una versión pública.</t>
  </si>
  <si>
    <t>enviar 832</t>
  </si>
  <si>
    <t>orientar INDEPORTE</t>
  </si>
  <si>
    <t>Monto total de recursos recaudados por la celebración de la Fórmula 1 en la CDMX, desde al año de su creación hasta 2018, desglosado por años. Cantidad de asistentes a la Fórmula 1, desde al año de su creación hasta 2018, desglosado por años. Monto total de inversión de la CDMX para la realización de la Fórmula 1, desde al año de su creación hasta 2018, desglosado por años. Cantidad de dinero y contratos celebrados con particulares y/o empresas para la realización de la Fórmula 1, desde al año de su creación hasta 2018, desglosado por años.</t>
  </si>
  <si>
    <t xml:space="preserve">Solicito al FONCA  información aclaratoria sobre el proceso de evaluación y selección de mi solicitud para obtener una beca del: Programa: Sistema Nacional de Creadores de Arte Nombre: Jesús Antonio Echevarría Román Disciplina: Composición musical Especialidad: Composición de música contemporánea de concierto, acústica y/o con medios electrónicos Clave de participación: CNCA.FONCA.04S.04.SNCA.CM.CMA.018.18 Mi solicitud no fue seleccionada y me gustaría tener más detalles de las razones por las que no obtuve dicha distinción. </t>
  </si>
  <si>
    <t>DEA/CPEP/DRF</t>
  </si>
  <si>
    <t>Por medio de este conducto solicito copias simples en versión pública de los expedientes presupuestarios destinados a la Coordinación de Circuito de Festivales durante el periodo comprendido entre los años 2006 a 2009.</t>
  </si>
  <si>
    <t>Asesor</t>
  </si>
  <si>
    <t>Todo lo referente ( ASIGNACIÓN A SECRETARIA DE CULTURA, PRESUPUESTO (ORIGEN Y DESTINO) a la Perulera y su asignación de gasto público por 6 millones de pesos.</t>
  </si>
  <si>
    <t>CVCC/SRyMI</t>
  </si>
  <si>
    <t>Todo lo referente a los gastos específicos (contrataciones, honorarios, proyecto de obra y remodelación) del Cine Corregidora, actualmente, Fábrica de Artes y Oficios Aragón (de 2014-2018).</t>
  </si>
  <si>
    <t>SRyMI</t>
  </si>
  <si>
    <t xml:space="preserve"> Acta de entrega recepción del Centro Cultural La Pirámide con firma de conformidad de la Asociación de Escritores de México A.C. sobre la adjudicación de la Secretaría de Cultura de inmueble y patrimonio. </t>
  </si>
  <si>
    <t>¿Cuál fue el presupuesto asignado en el periodo 2017-2018 para los eventos culturales en la Ciudad de México?</t>
  </si>
  <si>
    <t>solicito información sobre  competencias, liderazgo y competencias de liderazgo que pueden establecerse a nivel operativo dentro de la administración</t>
  </si>
  <si>
    <t>orientar FMPT</t>
  </si>
  <si>
    <t>¿Cuánto gasto la ciudad de México por las esculturas con el logotipo de CDMX? ¿Cuántas esculturas hay y en dónde están ubicadas?</t>
  </si>
  <si>
    <t>Deseo solicitar al Fondo Nacional para la Cultura y las Artes las razones por las cuales no me fue otorgada la distinción de creador artístico en la convocatoria del Sistema Nacional de Creadores de Arte (SNCA) 2018, cuyos resultados fueron publicados el pasado viernes 9 de noviembre del año en curso. Desearía saber igualmente, el número de participantes en Arquitectura dentro de las dos modalidades que presenta el FONCA: Proyecto arquitectónico y Estudios arquitectónicos.</t>
  </si>
  <si>
    <t>A este H. Instituto de Transparencia, le requiero me proporcione la siguiente información de Todos los Sujetos Obligados de la Ciudad 1. Requiero los nombres de los comisionados que integraron ese Instituto durante los anteriores plenos. Requiero su CV, sueldo y todo tipo de prestaciones recibidas durante cada año der su encargo. 2. ¿Por cuántos comisionados se integrará el nuevo pleno? 3. Indicar para cada año, ¿cuántos recursos de revisión ha recibido el órgano garante de 2010 y hasta el día de hoy, y los temas generales a los que se refieren? 4. Indicar para cada año durante toda su existencia y hasta el día de hoy, el sentido de cada recurso de revisión 5. Recursos de Revisión que los recurrentes “llevaron” a juicio de amparo por inconformidad con la resolución del pleno. de 2010 y hasta el día de hoy, y resolución de los mismos. 6. Cumplimiento de los Recursos de Revisión por parte del (os) Sujeto(s) Obligado(s) de 2010 y hasta el día de hoy 7. ¿Qué acciones ha realizado ese Sujeto Obligado de 2010 y hasta el día de hoy para la promoción de la cultura de la transparencia y el acceso a la información 8. 6. ¿Qué actividades ha realizado ese Sujeto Obligado de 2010 y hasta el día de hoy en materia de transparencia proactiva? 9. ¿Cuáles son las calificaciones de las evaluaciones a todos los Sujetos Obligados en materia de transparencia que ha evaluado ese Órgano Garante de 2010 y hasta el día de hoy 10. Requiero los nombres de los integrantes de las Unidades de transparencia 11. Presupuesto de 2018, partidas que se han utilizado y dinero sobrante a la fecha de la presentación de la solicitud 12. Nombres y número de personas de honorarios, estructura y de base durante 2018, así como su sueldo mensual bruto y neto, áreas de adscripción y actividades realizadas 13. Nombres y número de personas que al día de hoy laboran como personal de honorarios, estructura y base; así como su sueldo mensual bruto y neto, áreas de adscripción y actividades realizadas 14. Requisitos para ser directores de área o equivalente, y CV de cada uno de los encargados de las mismas 15. Actividades de difusión de ese Sujeto Obligado de 2010 y hasta el día de hoy 16. Como parte de la rendición de cuentas contemplada en la propia ley de transparencia, requiero conocer el fundamento legal por el cual no se somete a consideración del Comité de Transparencia la ampliación de solicitudes de información 17. Integrantes del comité de trasparencia 18. Actas y acuerdos del Comité de Transparencia desde 2010 hasta el día de hoy 19. Denuncias recibidas por la Contraloría Interna desde 2010 hasta el día de hoy, así como la resolución de estas 20. POA desde 2010 hasta el día de hoy, así como cumplimiento de metas ahí establecidas 21. Laudos desde 2010 hasta el día de hoy, así como su resolución y montos pagados (cuando aplique) 22. Denuncias por acoso sexual desde 2010 hasta el día de hoy 23. Capacitaciones a sociedad civil y funcionarios públicos desde 2010 hasta el día de hoy 24. Número de solicitudes de información pública y de datos desde 2010 hasta el día de hoy 25. Nombre de los oficiales en materia de datos personales 26. Denuncias por incumplimiento a ley de transparencia y/o de datos personales. ¿Qué seguimiento y resolución se les dio? 27. Calificaciones de servidores públicos de capacitaciones en materia de transparencia y datos de 2016 a 2018 28. Versión Pública del Documento de seguridad actualizado de cada área del Sujeto Obligado 29. Aviso de privacidad o equivalente actualizado de cada área del Sujeto Obligado 30. Viáticos durante 2018, monto, concepto y toda la información disponible.</t>
  </si>
  <si>
    <t>SOBRE LAS PRESTACIONES QUE TIENEN LOS TRABAJADORES DEL INSTITUTO NACIONAL DE E HISTORIA, YA QUE NO ME DAN PRESTACIONES DE SEGURIDAD SOCIAL ALGUNA</t>
  </si>
  <si>
    <t>canalizar Tlalpan/SCGF</t>
  </si>
  <si>
    <t>ESCUELA NACIONAL DE ANTROPOLOGIA E HISTORIA INSTITUTO NACIONAL DE ANTROPOLOGIA E HISTORIA SECRETARIA DE CULTURA DIRECCION DE OBRAS ALCADIA DE LA DELEGACION TLALPAN, CDMX PRESENTE POR MEDIO DE LA PRESENTE ME PERMITO SOLICITAR A USTED EL DOCUMENTO INTEGRO DEL PROYECTO EJECUTIVO DE PROYECTO DENOMINADO AMPLIACIÓN PLAZA INBURSA, AVENIDA SAN FERNANDO NUMERO 649, COL. PEÑA POBRE, C.P 14060, DELEGACIÓN TLALPAN, CIUDAD DE MÉXICO. DICHO PROYECTO FUE APROBADO MEDIANTE EL OFICIO NÚMERO 401.1S.3.2018/253 FIRMADO POR EL DR. FELIPE RAMÍREZ SÁNCHEZ, LA P.A MÓNICA MOGUEL BERNAL Y MARCO ANTONIO ARRIOLA PÉREZ. Y EL DOCUMENTO EJECUTIVO PROYECTO SALVAMENTO ARQUEOLÓGICO AMPLIACIÓN PLAZA INBURSA, AVENIDA SAN FERNANDO NUMERO 649, COL. PEÑA POBRE, C.P 14060, DELEGACIÓN TLALPAN, CIUDAD DE MÉXICO. LO ANTERIOR EN BASE AL ARTÍCULO 143 DE LA LEY DE TRANSPARENCIA.</t>
  </si>
  <si>
    <t>motivo por el cual se cerró la casa de música mexicana sc porque le retiro el subsidio que se necesita para que se vuelva a impartir los cursos realizados en el inmueble Casa de la musica mexicana sc se localiza en la calle francisco gonzalez bocanegra #73 col. morelos</t>
  </si>
  <si>
    <t xml:space="preserve">1. Solicito información sobre los apoyos, ya sea otorgamiento de recursos o bienes, a La Brigada Para Leer en Libertad A.C. durante el periodo 2013 a 2018. 2. Información sobre contratos, desglosando objeto y monto, suscritos con Francisco Ignacio Taibo Mahojo y/o Paloma  Saiz Tejero. Durante el período 2013 a 2018 </t>
  </si>
  <si>
    <t>Dictaminación sobre la solicitud del interesado para ingresar al Sistema Nacional de Creadores del Fonca</t>
  </si>
  <si>
    <t>Listado de inmuebles desocupados que pertenecen al Instituto Nacional de Bellas Artes con dirección para ser ocupados para actividades culturales</t>
  </si>
  <si>
    <t>Por medio de este conducto solicito la versión pública en formato exportable y explotable de los documentos donde se indican los mecanismos de evaluación que se utilizaron para validar la financiación de los festivales a cargo de la  Subdirección de Operación de Festivales en el periodo de 2006 a 2012.</t>
  </si>
  <si>
    <t>Solicito la información referente al proyecto La ciencia inútil que presenté ante el Fondo Nacional para la Cultura y las Artes, en su Programa del Sistema Nacional de Creadores y que no fue seleccionado. Solicito acceso a los comentarios y/o calificación que dieron los miembros del jurado a dicho proyecto.</t>
  </si>
  <si>
    <t>Lista de espacios desocupados para actividades culturales</t>
  </si>
  <si>
    <t>“Auditorias realizadas a la Secretaría de Cultura CDMX. SE PIDE DE INFORME SOBRE LAS AUDITORIAS REALIZADAS EN LA ADMINISTRACIÓN DE EDUARDO VAZQUEZ MARTÍN, LOS RESULTADOS DE LAS MISMAS Y LAS SANCIONES Y A QUIENES SE SANCIONARON, ASI COMO LAS MEDIDAS TOMADAS PARA PREVENIR FUTURAS ANOMALÍAS. TODO LO ANTERIOR DURANTE LOS AÑOS 2014. 2015, 2016, 2017 Y 2018”.</t>
  </si>
  <si>
    <t>enviar 859</t>
  </si>
  <si>
    <t>DRH/DA</t>
  </si>
  <si>
    <t>Quiero denunciar a la C. Silvia Unzueta Mejorado y Gabriela Prieto Soriano, que su entrada a su lugar de trabajo va de las 12:00 a las 13:00 hrs, retirándose a las 16:00 hrs. Por lo tanto cuando se necesitan no están. La C. Gabriela Prieto Soriano da clases dentro de las instalaciones de la Universidad Nacional Autónoma de México en el turno matutino, por lo que le es imposible estar en dos lugares al mismo tiempo, (al frente de la subdirección y como docente en la UNAM). Es un daño a la nación estar con dos empleadores en el mismo horario. Además de estar abusando de su autoridad con todos los empleados. Como ellas no se encuentran en el turno, ponen al C. Juan Carlos Hernández Evangelista que funge el papel de (prefecto en la escuela de danza contemporánea) vigila entrada y salida. Ya que es mi derecho a la información pública, solicito a la secretaria de cultura de la CDMX, documentación para apoyar a mi queja como: listas de asistencia, más información acerca de las horas de entrada y salida de estas dos servidoras públicas e información acerca de sus percepciones económicas como servidoras públicas.</t>
  </si>
  <si>
    <t>El nombre de las personas ganadoras de la beca Fonca Jovenes Creadores en el programa Jovenes Creadores en la categoría de Fotografía en cualquiera de sus tres categorías Joven Creador, Joven Creador con trayectoria A y Joven Creador con trayectoria B que hayan repetido en dos o más ocaciones la beca de un periodo del 2009 al 2018.</t>
  </si>
  <si>
    <t>Copia en versión electronica del listado de equipos, materiales y demás activos que han sido robados a esa institución durante el periodo del año 2012 al año 2018, loa anterior desglosado por año, activo robado y valor del mismo</t>
  </si>
  <si>
    <t>DRMySG/SRyMI</t>
  </si>
  <si>
    <t>Copia en versión electronica de los montos de recursos ejercidos por concepto de renta de inmuebles, lo anterior del año 2012 al año 2018, desglosado por año, proveedor y monto pagado</t>
  </si>
  <si>
    <t>En cumplimiento a la resolución emitida en el recurso de revisión RR.IP.0403/2018 derivado de la respuesta a la solicitud de acceso a la información pública 0106000159218, resolución emitida a través del recurso de atracción RAA 0627/2018, mediante el cual el Instituto Nacional de Transparencia, Acceso a la Información y Protección de Datos Personales Modifica la respuesta emitida por la Secretaria de Finanzas, ordenando: “… orientar al particular para presentar su solicitud ante los diversos entes de la administración pública local toda vez que, en tanto retenedores de las cuotas sindicales, pueden conocer sobre la solicitud de mérito.” (sic) “Solicito se me informe a cuántos servidores públicos de la administración pública del Gobierno de la Ciudad de México se les hace descuento por el concepto nominal 8523. Solicito copia certificada de los acuerdos plenarios emitidos por el Tribunal Federal de Conciliación y Arbitraje, donde se tomó nota de cada uno de éstos servidores públicos, ordenando la retención y entero a favor del Sindicato Único de Trabajadores del Gobierno del Distrito Federal.</t>
  </si>
  <si>
    <t>Actas de dictamen y motivos por los cuales mi proyecto Voces y guitarras campechanas, canciones del compositor Santiago Uc Gutiérrez no fue favorecido en el programa PACMyC 2018</t>
  </si>
  <si>
    <t>Solicito se me proporcionen los contratos: FIS/AUT/FED/DEA/DRMSG/148/2016, FIS/FED/AUT/DEA/DRMSG/291/2016, VP/DEA/DRMSG/030/2017 y FIS-FED-AUT/DEA/DRMSG/011/2018 así como sus anexos técnicos, además de indicar el nombre del proveedor adjudicado, monto, partida y objeto del mismo; así como las sedes en que se desarrollo o los lugares en los que se aplicó.</t>
  </si>
  <si>
    <t>que tal como se encuentran la berdad quisiera saber porque obligan al personal de limpiesa porque ya esta viejito y no se vale que la secretaria de cultura lo obligue a lavar autos particulares en especial un carro honda blanco sin placas con bidrios polarizadoz a caso es de algun funsionario publico de alto nibel ya que nos trata muy humillantemente.</t>
  </si>
  <si>
    <t>El pasado nueve de noviembre salieron los resultados en la página del FONCA relativos al SISTEMA NACIONAL DE CREADORES DE ARTE. Desafortunadamente no me fue otorgado el estímulo del SNCA y deseo mejorar mi proyecto para volver a aplicar el próximo año. Por este motivo deseo conocer las fortalezas y áreas de oportunidad de mi proyecto otorgado al Fondo Nacional para la Cultura y las Artes en el programa del Sistema Nacional de Creadores de Arte. Muchas gracias.</t>
  </si>
  <si>
    <t>Solicito saber cuantos programas implementaron en 2015, 2016, 2017 y 2018 para proteger a la familia y fortalecer la convivencia de los integrantes de las mismas, así también requiero saber el monto del presupuesto que destinaron en los ejercicios antes señalados  y con cargo a que partida del clasificador por objeto del gasto.</t>
  </si>
  <si>
    <t>DAHCDMX</t>
  </si>
  <si>
    <t>Copia simple en versión pública de todos los documentos y/o oficios del archivo del Gobierno de la Ciudad de México donde conste el desglose del presupuesto y/o gasto destinado al cambio de imagen de este gobierno (y/o de la Ciudad) en cada uno de los periodos de los Jefes de Gobierno que han ocupado ese cargo desde 1997 (desglose donde se especifique todos y cada uno de los elementos y/o rubros en los que se invirtió este presupuesto y/o gasto: materiales publicitarios, pendones, espectaculares, volumétricos, papelería, chalecos u otros accesorios y/o artículos de vestimenta, etcétera) para cada una de las gestiones siguientes:  Cuauhtémoc Cárdenas Solorzáno (1997-1999) Rosario Robles Berlanga (1999-2000) Andrés Manuel López Obrador (2000-2005) Alejandro Encinas Rodríguez (2005-2006) Marcelo Ebrard Casaubón (2006-2012) Miguel Ángel Mancera (2012-2018)</t>
  </si>
  <si>
    <t>enviar 871</t>
  </si>
  <si>
    <t>Me gustaría saber si la Secretaría de Cultura le pagó a la Asociación Civil Foro Liberal los cortometraje de ficción Lotería, proyecto producido, entregado y exhibido en noviembre de 2017. Y si el trabajo fue pagado, cuánto se pagó.</t>
  </si>
  <si>
    <t>Cuántas personas laboran en la Unidad de igualdad sustantiva de género (sin importar modalidad de contratación) horarios, formación en materia de género y organigrama</t>
  </si>
  <si>
    <t>DA</t>
  </si>
  <si>
    <t>Deseo información laboral sobre Cecilia Granados Salgado, quien trabaja en la Secretaría de Cultura de la Ciudad de México, en el Centro Cultural Olin Yoliztli. Información sobre su puesto, fecha de contratación, status, salario y demás detalles laborales.</t>
  </si>
  <si>
    <t>canalizó UT AGU</t>
  </si>
  <si>
    <t>Hola, me gustaría conocer si se realizará algún evento en la CDMX por la navidad. En el Ángel de la independencia.</t>
  </si>
  <si>
    <t>Se solicitan las facturas y cualquier documento que compruebe los gastos realizados para todos los eventos relacionados con la toma de protesta de Andrés Manuel López Obrador del día 1 de diciembre de 2018.</t>
  </si>
  <si>
    <t>Solicito una relación detallada de gastos y prestadores de servicios contratados por la dependencia para llevar a cabo la celebración cultural AmloFest, realizada el 1 de diciembre de 2018 en el Zócalo de la Ciudad de México con motivo de la toma de posesión del presidente Andrés Manuel López Obrador. Solicito además el costo total de la organización del encuentro, así como la logística y el programa completo que se llevo a cabo ese día.</t>
  </si>
  <si>
    <t>Solicito una lista actualizada al 30 de noviembre del año en curso, de todas y cada una de las vacantes que posee la administración pública así como los requisitos para cubrir dichas vacantes, prestaciones que reciben, horarios, dirección del trabajo, y el medio para postular para dichas vacantes, solicitó respuesta por todos los institutos, relaciones laborales, recursos humanos, de todos los empleados de la administración, ya sea centralizados o descentralizados. Así como también, solicitó el tabulador actualizado al 30 de noviembre del año en curso, con todas las prestaciones que reciben los empleados. También, solicitó saber cuantas personas laboran en la unidad de acceso a la información pública o unidad de transparencia, cuantas vacantes posee dicha unidad y requisitos para cubrirlas.</t>
  </si>
  <si>
    <t>ADP</t>
  </si>
  <si>
    <t>Deseo solicitar información laboral de Cecilia Granados Salgado, quien trabaja en la Secretaría de Cultura de la Ciudad de México. Datos sobre su tipo de contrato, antigüedad, status, salario, área en la que trabaja., tipo de derecho ARCO: Acceso , presento solicitud: Titular, representante: ,tipo de persona: Titular</t>
  </si>
  <si>
    <t>Solicito copia de lo currículum de los Secretarios(as), de los Directores Generales, Coordinadores Generales y Subsecretarios de los nuevos equipos que ingresan a la Administración Pública con el Gobierno de Sheinbaum, de las siguientes dependencias: Secretaría de Turismo Secretaría de Desarrollo Económico Secretaría de Movilidad Secretaría de Gobierno</t>
  </si>
  <si>
    <t>enviar 882</t>
  </si>
  <si>
    <t>Solicito saber por parte de TODAS las áreas de la administración de la CDMX (sean centralizadas o descentralizadas), la lista de vacantes que poseen actualizada a la fecha (30 de noviembre del 2018), así como las percepciones que reciben, horarios, salario bruto, neto, requisitos para cubrir dichas vacantes y demás. También solicitó saber con cuántos empleados cuenta la unidad de acceso a la información pública o unidad de transparencia de la CDMX, cuantas vacantes tiene, y que se necesita para ocupar dichas vacantes. Así como también solicito se me informe cual es el medio electrónico, página oficial, correo electrónico, o dirección física donde se puede entregar el C.V, para postularse. No omito mencionar, que lo anterior lo solicitó vía correo electronico (no deseo que se ponga a disposición).</t>
  </si>
  <si>
    <t>Por medio del presente solicito la siguiente información sobre la Red Nacional de Bibliotecas: 1.¿Cuál es el presupuesto asignado en el periodo 2017-2018 para atender a las 7 mil 413 bibliotecas que integran la Red Nacional de Bibliotecas? 2.¿Cuál es el presupuesto asignado en el periodo 2017-2018 para atender a las bibliotecas públicas del estado de Hidalgo en materia de adquisición de material, mantenimiento y capacitación de personal? 3. ¿Cuál es la cantidad de bibliotecas públicas establecidas en los 84 municipios del estado de Hidalgo? ¿Cuántas de ellas son municipales y cuántas comunitarias y regionales? (Favor de no remitir a la liga electrónica del directorio de la RNBP). 4. ¿En qué fecha(s) se realizó la última distribución de material bibliohemerográfico para todas las bibliotecas públicas del estado de Hidalgo y cuántos libros fueron asignados a las bibliotecas municipales? Desglosar por municipio. 5. ¿Cuál es el número de usuarios que han atendido las bibliotecas públicas de Hidalgo en el periodo 2015-2018? 6. ¿Las bibliotecas públicas del estado de Hidalgo proporcionan servicios adicionales a los básicos? ¿Cuáles son?</t>
  </si>
  <si>
    <t>monto de las aportaciones de ayuda que se le da a la casa del refugio citlaltepetl, a. c. desde su inicio, con este nombre, acta constitutiva con la que la asociación civil se dio de alta para solicitar la ayuda, los convenios de colaboración. y las justificaciones de gastos de los apoyos entregados. en dado caso, que espero no pase, informar mediante este medio, se me proporciones la dependencia que me informara si aquí es el área errónea para tal escrito. gracias</t>
  </si>
  <si>
    <t>Buenas tardes, Por este medio solicito se me proporcione toda la información existente sobre el programa Niñas STEM desarrollado por la SEP en conjunto con la OCDE. Deseo tener acceso a cualquier tipo de información referente al programa, llámense acuerdos llevados por la Secretaría, estudios, gráficas de resultados, proyectos a seguir, etc</t>
  </si>
  <si>
    <t>01020001</t>
  </si>
  <si>
    <t>Petición de informes reales sobre el estátus del predio en el que se construyó y nunca se terminó la Escuela de Artes de Azcatpozalco, en predio contiguo al paredero del Metro El Rosario. Antecedentes: En 2001: bajo el criterio e iniciativa de Margarita Saldaña, jefa delegacional en el periodo 2000 2003, se solicita al gobierno del Distrito Federal el predio situado junto al paradero del Metro Rosario para construir la escuela que se perfilaba como un centro interdisciplinario con una capacidad para albergar a 600 niños y adolescentes de entre seis y 18 años, que costaría 45 millones de pesos. En 2002: se otorga el predio de 10 mil metros. En Julio de 2003: se inicia la construcción de la Escuela de Artes de Azcapotzalco. En octubre de 2003: con la llegada de la administración de Laura Velázquez Alzúa como jefa delegacional, (2004 2006), comienzan a frenarse las expectativas que despertaron los primeros muros y estructuras metálicas que poco a poco le daban rostro a la escuela. En agosto de 2004: bajo la iniciativa de Enrique Chávez Vázquez, quien fungiera como director de Servicios Educativos y Culturales de la Delegación Azcapotzalco, se organiza el I Coloquio Cultural de Azcapotzalco. Se convoca a artistas y académicos de la comunidad y personalidades de todo el DF especialistas en arte y cultura para hablar de la cultura en la zona norte y la conformación del mal llamado Faro del Norte, y no Escuela de Artes de Azcapotzalco</t>
  </si>
  <si>
    <t>01020002</t>
  </si>
  <si>
    <t>Me gustaría tener conocimiento de cuando se fundo la Casa de Cultura de India en México, donde tuvo y tiene su domicilio en la Ciudad de México y sí alguna vez se estableció en el inmueble ubicado en la Calle de Río de Janeiro No. 46 en la Colonia Roma Norte, Delegación Cuauhtémoc, en la Ciudad de México</t>
  </si>
  <si>
    <t>01020003</t>
  </si>
  <si>
    <t>Petición de informes reales sobre el estátus del predio en el que se construyó y nunca se terminó la Escuela de Artes de Azcatpozalco, en predio contiguo al paredero del Metro El Rosario. Antecedentes: En 2001: bajo el criterio e iniciativa de Margarita Saldaña, jefa delegacional en el periodo 2000 2003, se solicita al gobierno del Distrito Federal el predio situado junto al paradero del Metro Rosario para construir la escuela que se perfilaba como un centro interdisciplinario con una capacidad para albergar a 600 niños y adolescentes de entre seis y 18 años, que costaría 45 millones de pesos. En 2002: se otorga el predio de 10 mil metros. En Julio de 2003: se inicia la construcción de la Escuela de Artes de Azcapotzalco. En octubre de 2003: con la llegada de la administración de Laura Velázquez Alzúa como jefa delegacional, (2004 2006), comienzan a frenarse las expectativas que despertaron los primeros muros y estructuras metálicas que poco a poco le daban rostro a la escuela. En agosto de 2004: bajo la iniciativa de Enrique Chávez Vázquez, quien fungiera como director de Servicios Educativos y Culturales de la Delegación Azcapotzalco, se organiza el I Coloquio Cultural de Azcapotzalco. Se convoca a artistas y académicos de la comunidad y personalidades de todo el DF especialistas en arte y cultura para hablar de la cultura en la zona norte y la conformación del mal llamado Faro del Norte, y no Escuela de Artes de Azcapotzalco.</t>
  </si>
  <si>
    <t>01020004</t>
  </si>
  <si>
    <t>Se requiere la documentación en la que se pueda identificar el presupuesto asignado para realizar el desfile del día de muertos de las ediciones 2016, 2017 y 2018 en la Ciudad de México, en donde se indique el presupuesto que asignó la iniciativa privada y pública. En el caso del presupuesto de la iniciativa privada, se requiere de forma desglosada se me indique quienes (personas físicas o morales) aportaron presupuesto y cuanto fue el monto y en el caso del presupuesto de la iniciativa pública, requiero se me indique el nombre de la dependencia que proporcionó presupuesto y cuál fue el monto. De igual forma se requiere saber cuál fue el presupuesto que se asignó para que se filmara en la Ciudad de México una parte de la película spectre: 007 en el año 2015 tanto del sector público como privada</t>
  </si>
  <si>
    <t>01020005</t>
  </si>
  <si>
    <t>Solicito la cantidad que pagó la Secretaría de Cultura para poder proyectar la película Roma en el recinto de los Pinos. Además, pido las cantidades erogadas a las productoras Participant Media y Esperanto Filmoj para la proyección de la película en los Pinos. ¿Cuánto dinero se gastó para las palomitas? Que se entregaron por día en la proyección de Roma en los Pinos ¿Cuánto dinero se gastó en los tapetes que se usaron en la proyección de la película Roma en los Pinos ¿Cuánto dinero se gastó en el ponche que se dio en las proyecciones de la película Roma en los Pinos Solicito el contrato para la comunicación pública de la obra. Entre qué entes se firmo el contrato para la comunicación pública de la obra Película Roma y qué empresa vendió las palomitas</t>
  </si>
  <si>
    <t>01020006</t>
  </si>
  <si>
    <t>Con fundamento en el artículo 6 constitucional, atentamente requiero que en función de los principios constitucionales de máxima publicidad, transparencia, rendición de cuentas y gratuidad, me entregue a través de un medio gratuito derivado de los avances tecnológicos y en formato de documento portátil (PDF) comprimido o en diverso de naturaleza similar, la siguiente información pública documentada en el ejercicio de las facultades, competencias y funciones previstas en las normas jurídicas aplicables. 1. De cada uno de los equipos de cómputo en posesión del sujeto obligado: a. Número de serie y de parte. b. Versión de la BIOS (siglas en ingles de Basic Input/Output System). c. Marca. d. Si se cuenta con contraseña apara acceder a la configuración de la BIOS (siglas en ingles de Basic Input/Output System). e. Procesador. f. Capacidad de almacenamiento en el Disco Duro. g. Conforme al organigrama estructural, unidad, área u órgano que hace uso del equipo de cómputo.</t>
  </si>
  <si>
    <t>01020007</t>
  </si>
  <si>
    <t>UBICACIÓN,HORARIOS O CORREO ELECTRONICO, DONDE SE PUEDE ENTREGAR CURRICULUM PARA PODER SER TOMADO EN CUENTA PARA PODER TRABAJAR EN LA INSTITUCIÓN.</t>
  </si>
  <si>
    <t>01020008</t>
  </si>
  <si>
    <t>Buen día, Deseo se me proporcione los perfiles de puesto de lider coordinador de proyectos hasta directores generales (u homologos) de todaos los puestos de la secretaria. Deseo conocer los cv (historias laborales o academicas) de todas las personas que están por entrar a ocupar un puesto en la secretaria o que acaban de entrar en esta nueva administración encabezada por la Dra. Sheinbaum. Favor de incluir los numeros de cedulas profesionales. Deseo conocer las razones por las que estas personas de nuevo ingreso ocuparan los puestos a que han sido asignados. Para lo cual pido se indique el puesto que ocupara, el perfil que debe cubrir, el perfil de quien ocupará el puesto y que se señale su experiencia o logros más relevantes. (la información debe ser presentada preferentemente en tabla de excel con filtros)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</si>
</sst>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5"/>
      <color theme="1"/>
      <name val="Arial"/>
      <family val="2"/>
    </font>
    <font>
      <sz val="7"/>
      <color theme="1"/>
      <name val="Arial"/>
      <family val="2"/>
    </font>
    <font>
      <sz val="7"/>
      <color rgb="FFFF0000"/>
      <name val="Arial"/>
      <family val="2"/>
    </font>
    <font>
      <sz val="7"/>
      <name val="Arial"/>
      <family val="2"/>
    </font>
    <font>
      <sz val="7"/>
      <color indexed="8"/>
      <name val="Tahoma"/>
      <family val="2"/>
    </font>
    <font>
      <sz val="7"/>
      <color rgb="FF333333"/>
      <name val="Arial"/>
      <family val="2"/>
    </font>
    <font>
      <sz val="7"/>
      <color rgb="FF000000"/>
      <name val="Arial"/>
      <family val="2"/>
    </font>
  </fonts>
  <fills count="8">
    <fill>
      <patternFill patternType="none"/>
    </fill>
    <fill>
      <patternFill patternType="gray125"/>
    </fill>
    <fill>
      <patternFill patternType="solid">
        <fgColor rgb="FF66FFFF"/>
        <bgColor indexed="64"/>
      </patternFill>
    </fill>
    <fill>
      <patternFill patternType="solid">
        <fgColor rgb="FFFFCCFF"/>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rgb="FFFF993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49" fontId="1" fillId="0" borderId="1" xfId="0" applyNumberFormat="1" applyFont="1" applyFill="1" applyBorder="1" applyAlignment="1">
      <alignment horizontal="center"/>
    </xf>
    <xf numFmtId="0" fontId="1" fillId="0" borderId="1" xfId="0" applyFont="1" applyFill="1" applyBorder="1" applyAlignment="1">
      <alignment horizont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Border="1" applyAlignment="1">
      <alignment horizontal="left" vertical="center"/>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2" fillId="0" borderId="0" xfId="0" applyFont="1" applyBorder="1" applyAlignment="1">
      <alignment vertical="center"/>
    </xf>
    <xf numFmtId="0" fontId="0" fillId="0" borderId="0" xfId="0" applyBorder="1"/>
    <xf numFmtId="1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4" fillId="0" borderId="0" xfId="0" applyFont="1"/>
    <xf numFmtId="0" fontId="2" fillId="0" borderId="0" xfId="0" applyFont="1"/>
    <xf numFmtId="0" fontId="4" fillId="0" borderId="0" xfId="0" applyFont="1" applyAlignment="1">
      <alignment vertical="center"/>
    </xf>
    <xf numFmtId="14" fontId="2" fillId="0" borderId="1" xfId="0" applyNumberFormat="1" applyFont="1" applyBorder="1" applyAlignment="1">
      <alignment horizontal="left" vertical="center"/>
    </xf>
    <xf numFmtId="14"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1" xfId="0" applyFont="1" applyFill="1" applyBorder="1" applyAlignment="1">
      <alignment horizontal="center" vertical="center"/>
    </xf>
    <xf numFmtId="0" fontId="3" fillId="0" borderId="1" xfId="0" applyFont="1" applyBorder="1" applyAlignment="1">
      <alignment horizontal="left" vertical="center"/>
    </xf>
    <xf numFmtId="0" fontId="2" fillId="0" borderId="1" xfId="0" applyFont="1" applyFill="1" applyBorder="1" applyAlignment="1">
      <alignment horizontal="left" vertical="center"/>
    </xf>
    <xf numFmtId="0" fontId="2"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14" fontId="3" fillId="6" borderId="1" xfId="0" applyNumberFormat="1" applyFont="1" applyFill="1" applyBorder="1" applyAlignment="1">
      <alignment horizontal="center" vertical="center"/>
    </xf>
    <xf numFmtId="0" fontId="3" fillId="6" borderId="1" xfId="0" applyFont="1" applyFill="1" applyBorder="1" applyAlignment="1">
      <alignment horizontal="center" vertical="center"/>
    </xf>
    <xf numFmtId="0" fontId="6" fillId="0" borderId="0" xfId="0" applyFont="1" applyAlignment="1">
      <alignment vertical="center"/>
    </xf>
    <xf numFmtId="0" fontId="6" fillId="0" borderId="0" xfId="0" applyFont="1"/>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4" fontId="3" fillId="7" borderId="1" xfId="0" applyNumberFormat="1" applyFont="1" applyFill="1" applyBorder="1" applyAlignment="1">
      <alignment horizontal="center" vertical="center"/>
    </xf>
    <xf numFmtId="0" fontId="3" fillId="7" borderId="1" xfId="0" applyFont="1" applyFill="1" applyBorder="1" applyAlignment="1">
      <alignment horizontal="center" vertical="center"/>
    </xf>
    <xf numFmtId="0" fontId="7"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dron%20UT%20SCCDMX%20y%20PROCINEDF%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drón UT SC 2018 "/>
      <sheetName val="Hoja1"/>
      <sheetName val="Padrón UT PROCINEDF 2018"/>
      <sheetName val="DM"/>
      <sheetName val="concatenados"/>
      <sheetName val="Padrón UT SC 2017 "/>
      <sheetName val="Padrón UT PROCINEDF 2017 "/>
    </sheetNames>
    <sheetDataSet>
      <sheetData sheetId="0"/>
      <sheetData sheetId="1"/>
      <sheetData sheetId="2"/>
      <sheetData sheetId="3">
        <row r="1">
          <cell r="A1">
            <v>42772</v>
          </cell>
        </row>
        <row r="2">
          <cell r="A2">
            <v>42814</v>
          </cell>
        </row>
        <row r="3">
          <cell r="A3">
            <v>42838</v>
          </cell>
        </row>
        <row r="4">
          <cell r="A4">
            <v>42839</v>
          </cell>
        </row>
        <row r="5">
          <cell r="A5">
            <v>42856</v>
          </cell>
        </row>
        <row r="6">
          <cell r="A6">
            <v>42863</v>
          </cell>
        </row>
        <row r="7">
          <cell r="A7">
            <v>42933</v>
          </cell>
        </row>
        <row r="8">
          <cell r="A8">
            <v>42934</v>
          </cell>
        </row>
        <row r="9">
          <cell r="A9">
            <v>42935</v>
          </cell>
        </row>
        <row r="10">
          <cell r="A10">
            <v>42936</v>
          </cell>
        </row>
        <row r="11">
          <cell r="A11">
            <v>42937</v>
          </cell>
        </row>
        <row r="12">
          <cell r="A12">
            <v>42940</v>
          </cell>
        </row>
        <row r="13">
          <cell r="A13">
            <v>42941</v>
          </cell>
        </row>
        <row r="14">
          <cell r="A14">
            <v>42942</v>
          </cell>
        </row>
        <row r="15">
          <cell r="A15">
            <v>42943</v>
          </cell>
        </row>
        <row r="16">
          <cell r="A16">
            <v>42944</v>
          </cell>
        </row>
        <row r="17">
          <cell r="A17">
            <v>42986</v>
          </cell>
        </row>
        <row r="18">
          <cell r="A18">
            <v>42997</v>
          </cell>
        </row>
        <row r="19">
          <cell r="A19">
            <v>42998</v>
          </cell>
        </row>
        <row r="20">
          <cell r="A20">
            <v>42999</v>
          </cell>
        </row>
        <row r="21">
          <cell r="A21">
            <v>43000</v>
          </cell>
        </row>
        <row r="22">
          <cell r="A22">
            <v>43003</v>
          </cell>
        </row>
        <row r="23">
          <cell r="A23">
            <v>43004</v>
          </cell>
        </row>
        <row r="24">
          <cell r="A24">
            <v>43005</v>
          </cell>
        </row>
        <row r="25">
          <cell r="A25">
            <v>43006</v>
          </cell>
        </row>
        <row r="26">
          <cell r="A26">
            <v>43007</v>
          </cell>
        </row>
        <row r="27">
          <cell r="A27">
            <v>43010</v>
          </cell>
        </row>
        <row r="28">
          <cell r="A28">
            <v>43011</v>
          </cell>
        </row>
        <row r="29">
          <cell r="A29">
            <v>43012</v>
          </cell>
        </row>
        <row r="30">
          <cell r="A30">
            <v>43013</v>
          </cell>
        </row>
        <row r="31">
          <cell r="A31">
            <v>43014</v>
          </cell>
        </row>
        <row r="32">
          <cell r="A32">
            <v>43017</v>
          </cell>
        </row>
        <row r="33">
          <cell r="A33">
            <v>43018</v>
          </cell>
        </row>
        <row r="34">
          <cell r="A34">
            <v>43059</v>
          </cell>
        </row>
        <row r="35">
          <cell r="A35">
            <v>43087</v>
          </cell>
        </row>
        <row r="36">
          <cell r="A36">
            <v>43088</v>
          </cell>
        </row>
        <row r="37">
          <cell r="A37">
            <v>43089</v>
          </cell>
        </row>
        <row r="38">
          <cell r="A38">
            <v>43090</v>
          </cell>
        </row>
        <row r="39">
          <cell r="A39">
            <v>43091</v>
          </cell>
        </row>
        <row r="40">
          <cell r="A40">
            <v>43094</v>
          </cell>
        </row>
        <row r="41">
          <cell r="A41">
            <v>43095</v>
          </cell>
        </row>
        <row r="42">
          <cell r="A42">
            <v>43096</v>
          </cell>
        </row>
        <row r="43">
          <cell r="A43">
            <v>43097</v>
          </cell>
        </row>
        <row r="44">
          <cell r="A44">
            <v>43098</v>
          </cell>
        </row>
        <row r="45">
          <cell r="A45">
            <v>43101</v>
          </cell>
        </row>
        <row r="46">
          <cell r="A46">
            <v>43136</v>
          </cell>
        </row>
        <row r="47">
          <cell r="A47">
            <v>43178</v>
          </cell>
        </row>
        <row r="48">
          <cell r="A48">
            <v>43188</v>
          </cell>
        </row>
        <row r="49">
          <cell r="A49">
            <v>43189</v>
          </cell>
        </row>
        <row r="50">
          <cell r="A50">
            <v>43221</v>
          </cell>
        </row>
        <row r="51">
          <cell r="A51">
            <v>43297</v>
          </cell>
        </row>
        <row r="52">
          <cell r="A52">
            <v>43298</v>
          </cell>
        </row>
        <row r="53">
          <cell r="A53">
            <v>43299</v>
          </cell>
        </row>
        <row r="54">
          <cell r="A54">
            <v>43300</v>
          </cell>
        </row>
        <row r="55">
          <cell r="A55">
            <v>43301</v>
          </cell>
        </row>
        <row r="56">
          <cell r="A56">
            <v>43304</v>
          </cell>
        </row>
        <row r="57">
          <cell r="A57">
            <v>43305</v>
          </cell>
        </row>
        <row r="58">
          <cell r="A58">
            <v>43306</v>
          </cell>
        </row>
        <row r="59">
          <cell r="A59">
            <v>43307</v>
          </cell>
        </row>
        <row r="60">
          <cell r="A60">
            <v>43308</v>
          </cell>
        </row>
        <row r="61">
          <cell r="A61">
            <v>43371</v>
          </cell>
        </row>
        <row r="62">
          <cell r="A62">
            <v>43423</v>
          </cell>
        </row>
        <row r="63">
          <cell r="A63">
            <v>43437</v>
          </cell>
        </row>
        <row r="64">
          <cell r="A64">
            <v>43438</v>
          </cell>
        </row>
        <row r="65">
          <cell r="A65">
            <v>43439</v>
          </cell>
        </row>
        <row r="66">
          <cell r="A66">
            <v>43440</v>
          </cell>
        </row>
        <row r="67">
          <cell r="A67">
            <v>43441</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10"/>
  <sheetViews>
    <sheetView tabSelected="1" topLeftCell="A190" zoomScale="145" zoomScaleNormal="145" workbookViewId="0">
      <selection activeCell="A207" sqref="A207"/>
    </sheetView>
  </sheetViews>
  <sheetFormatPr baseColWidth="10" defaultRowHeight="15" x14ac:dyDescent="0.25"/>
  <sheetData>
    <row r="1" spans="2:20" x14ac:dyDescent="0.25">
      <c r="B1" s="1" t="s">
        <v>0</v>
      </c>
      <c r="C1" s="2">
        <v>686</v>
      </c>
      <c r="D1" s="1" t="s">
        <v>1</v>
      </c>
      <c r="E1" s="2" t="str">
        <f t="shared" ref="E1:E64" si="0">CONCATENATE($B$120,C1,$D$21)</f>
        <v>0102000068618</v>
      </c>
      <c r="F1" s="3">
        <v>43374</v>
      </c>
      <c r="G1" s="4">
        <v>10</v>
      </c>
      <c r="H1" s="4" t="s">
        <v>2</v>
      </c>
      <c r="I1" s="5">
        <f>WORKDAY(F1,9,[1]DM!$A$1:$A$61)</f>
        <v>43385</v>
      </c>
      <c r="J1" s="6" t="s">
        <v>3</v>
      </c>
      <c r="K1" s="4"/>
      <c r="L1" s="4" t="s">
        <v>4</v>
      </c>
      <c r="M1" s="7">
        <v>43384</v>
      </c>
      <c r="N1" s="8" t="s">
        <v>5</v>
      </c>
      <c r="O1" s="8">
        <v>1</v>
      </c>
      <c r="P1" s="4"/>
      <c r="Q1" s="9">
        <f t="shared" ref="Q1:Q13" si="1">I1-M1</f>
        <v>1</v>
      </c>
      <c r="R1" s="4" t="s">
        <v>4</v>
      </c>
      <c r="S1" s="10" t="s">
        <v>6</v>
      </c>
      <c r="T1" s="11"/>
    </row>
    <row r="2" spans="2:20" x14ac:dyDescent="0.25">
      <c r="B2" s="1" t="s">
        <v>0</v>
      </c>
      <c r="C2" s="2">
        <v>687</v>
      </c>
      <c r="D2" s="1" t="s">
        <v>1</v>
      </c>
      <c r="E2" s="2" t="str">
        <f t="shared" si="0"/>
        <v>0102000068718</v>
      </c>
      <c r="F2" s="3">
        <v>43374</v>
      </c>
      <c r="G2" s="4">
        <v>10</v>
      </c>
      <c r="H2" s="4" t="s">
        <v>7</v>
      </c>
      <c r="I2" s="5">
        <f>WORKDAY(F2,3,[1]DM!$A$1:$A$61)</f>
        <v>43377</v>
      </c>
      <c r="J2" s="6" t="s">
        <v>8</v>
      </c>
      <c r="K2" s="4"/>
      <c r="L2" s="4" t="s">
        <v>4</v>
      </c>
      <c r="M2" s="12">
        <v>43374</v>
      </c>
      <c r="N2" s="13" t="s">
        <v>5</v>
      </c>
      <c r="O2" s="13">
        <v>2.2000000000000002</v>
      </c>
      <c r="P2" s="4"/>
      <c r="Q2" s="9">
        <f t="shared" si="1"/>
        <v>3</v>
      </c>
      <c r="R2" s="4" t="s">
        <v>9</v>
      </c>
      <c r="S2" s="10" t="s">
        <v>10</v>
      </c>
      <c r="T2" s="11"/>
    </row>
    <row r="3" spans="2:20" x14ac:dyDescent="0.25">
      <c r="B3" s="1" t="s">
        <v>0</v>
      </c>
      <c r="C3" s="2">
        <v>688</v>
      </c>
      <c r="D3" s="1" t="s">
        <v>1</v>
      </c>
      <c r="E3" s="2" t="str">
        <f t="shared" si="0"/>
        <v>0102000068818</v>
      </c>
      <c r="F3" s="3">
        <v>43374</v>
      </c>
      <c r="G3" s="4">
        <v>10</v>
      </c>
      <c r="H3" s="4" t="s">
        <v>7</v>
      </c>
      <c r="I3" s="5">
        <f>WORKDAY(F3,3,[1]DM!$A$1:$A$61)</f>
        <v>43377</v>
      </c>
      <c r="J3" s="6" t="s">
        <v>11</v>
      </c>
      <c r="K3" s="4"/>
      <c r="L3" s="4" t="s">
        <v>12</v>
      </c>
      <c r="M3" s="12">
        <v>43377</v>
      </c>
      <c r="N3" s="13" t="s">
        <v>5</v>
      </c>
      <c r="O3" s="13">
        <v>2.2000000000000002</v>
      </c>
      <c r="P3" s="4"/>
      <c r="Q3" s="9">
        <f t="shared" si="1"/>
        <v>0</v>
      </c>
      <c r="R3" s="4" t="s">
        <v>12</v>
      </c>
      <c r="S3" s="10" t="s">
        <v>13</v>
      </c>
      <c r="T3" s="11"/>
    </row>
    <row r="4" spans="2:20" x14ac:dyDescent="0.25">
      <c r="B4" s="1" t="s">
        <v>0</v>
      </c>
      <c r="C4" s="2">
        <v>689</v>
      </c>
      <c r="D4" s="1" t="s">
        <v>1</v>
      </c>
      <c r="E4" s="2" t="str">
        <f t="shared" si="0"/>
        <v>0102000068918</v>
      </c>
      <c r="F4" s="3">
        <v>43374</v>
      </c>
      <c r="G4" s="4">
        <v>10</v>
      </c>
      <c r="H4" s="4" t="s">
        <v>14</v>
      </c>
      <c r="I4" s="5">
        <f>WORKDAY(F4,9,[1]DM!$A$1:$A$61)</f>
        <v>43385</v>
      </c>
      <c r="J4" s="6"/>
      <c r="K4" s="4"/>
      <c r="L4" s="4" t="s">
        <v>12</v>
      </c>
      <c r="M4" s="7">
        <v>43384</v>
      </c>
      <c r="N4" s="8" t="s">
        <v>5</v>
      </c>
      <c r="O4" s="8">
        <v>1</v>
      </c>
      <c r="P4" s="4"/>
      <c r="Q4" s="9">
        <f t="shared" si="1"/>
        <v>1</v>
      </c>
      <c r="R4" s="4" t="s">
        <v>12</v>
      </c>
      <c r="S4" s="14" t="s">
        <v>15</v>
      </c>
      <c r="T4" s="11"/>
    </row>
    <row r="5" spans="2:20" x14ac:dyDescent="0.25">
      <c r="B5" s="1" t="s">
        <v>0</v>
      </c>
      <c r="C5" s="2">
        <v>690</v>
      </c>
      <c r="D5" s="1" t="s">
        <v>1</v>
      </c>
      <c r="E5" s="2" t="str">
        <f t="shared" si="0"/>
        <v>0102000069018</v>
      </c>
      <c r="F5" s="3">
        <v>43374</v>
      </c>
      <c r="G5" s="4">
        <v>10</v>
      </c>
      <c r="H5" s="4" t="s">
        <v>14</v>
      </c>
      <c r="I5" s="5">
        <f>WORKDAY(F5,9,[1]DM!$A$1:$A$61)</f>
        <v>43385</v>
      </c>
      <c r="J5" s="6"/>
      <c r="K5" s="4"/>
      <c r="L5" s="4" t="s">
        <v>12</v>
      </c>
      <c r="M5" s="7">
        <v>43384</v>
      </c>
      <c r="N5" s="8" t="s">
        <v>5</v>
      </c>
      <c r="O5" s="8">
        <v>1</v>
      </c>
      <c r="P5" s="4"/>
      <c r="Q5" s="9">
        <f t="shared" si="1"/>
        <v>1</v>
      </c>
      <c r="R5" s="4" t="s">
        <v>12</v>
      </c>
      <c r="S5" s="14" t="s">
        <v>16</v>
      </c>
      <c r="T5" s="11"/>
    </row>
    <row r="6" spans="2:20" x14ac:dyDescent="0.25">
      <c r="B6" s="1" t="s">
        <v>0</v>
      </c>
      <c r="C6" s="2">
        <v>691</v>
      </c>
      <c r="D6" s="1" t="s">
        <v>1</v>
      </c>
      <c r="E6" s="2" t="str">
        <f t="shared" si="0"/>
        <v>0102000069118</v>
      </c>
      <c r="F6" s="3">
        <v>43374</v>
      </c>
      <c r="G6" s="4">
        <v>10</v>
      </c>
      <c r="H6" s="4" t="s">
        <v>14</v>
      </c>
      <c r="I6" s="5">
        <f>WORKDAY(F6,9,[1]DM!$A$1:$A$61)</f>
        <v>43385</v>
      </c>
      <c r="J6" s="6"/>
      <c r="K6" s="4"/>
      <c r="L6" s="4" t="s">
        <v>12</v>
      </c>
      <c r="M6" s="7">
        <v>43384</v>
      </c>
      <c r="N6" s="8" t="s">
        <v>5</v>
      </c>
      <c r="O6" s="8">
        <v>1</v>
      </c>
      <c r="P6" s="4"/>
      <c r="Q6" s="9">
        <f t="shared" si="1"/>
        <v>1</v>
      </c>
      <c r="R6" s="4" t="s">
        <v>12</v>
      </c>
      <c r="S6" s="10" t="s">
        <v>17</v>
      </c>
      <c r="T6" s="11"/>
    </row>
    <row r="7" spans="2:20" x14ac:dyDescent="0.25">
      <c r="B7" s="1" t="s">
        <v>0</v>
      </c>
      <c r="C7" s="2">
        <v>692</v>
      </c>
      <c r="D7" s="1" t="s">
        <v>1</v>
      </c>
      <c r="E7" s="2" t="str">
        <f t="shared" si="0"/>
        <v>0102000069218</v>
      </c>
      <c r="F7" s="3">
        <v>43374</v>
      </c>
      <c r="G7" s="4">
        <v>10</v>
      </c>
      <c r="H7" s="4" t="s">
        <v>14</v>
      </c>
      <c r="I7" s="5">
        <f>WORKDAY(F7,9,[1]DM!$A$1:$A$61)</f>
        <v>43385</v>
      </c>
      <c r="J7" s="6"/>
      <c r="K7" s="4"/>
      <c r="L7" s="4" t="s">
        <v>12</v>
      </c>
      <c r="M7" s="7">
        <v>43384</v>
      </c>
      <c r="N7" s="8" t="s">
        <v>5</v>
      </c>
      <c r="O7" s="8">
        <v>1</v>
      </c>
      <c r="P7" s="4"/>
      <c r="Q7" s="9">
        <f t="shared" si="1"/>
        <v>1</v>
      </c>
      <c r="R7" s="4" t="s">
        <v>12</v>
      </c>
      <c r="S7" s="10" t="s">
        <v>18</v>
      </c>
      <c r="T7" s="11"/>
    </row>
    <row r="8" spans="2:20" x14ac:dyDescent="0.25">
      <c r="B8" s="1" t="s">
        <v>0</v>
      </c>
      <c r="C8" s="2">
        <v>693</v>
      </c>
      <c r="D8" s="1" t="s">
        <v>1</v>
      </c>
      <c r="E8" s="2" t="str">
        <f t="shared" si="0"/>
        <v>0102000069318</v>
      </c>
      <c r="F8" s="3">
        <v>43374</v>
      </c>
      <c r="G8" s="4">
        <v>10</v>
      </c>
      <c r="H8" s="4" t="s">
        <v>14</v>
      </c>
      <c r="I8" s="5">
        <f>WORKDAY(F8,9,[1]DM!$A$1:$A$61)</f>
        <v>43385</v>
      </c>
      <c r="J8" s="6"/>
      <c r="K8" s="4"/>
      <c r="L8" s="4" t="s">
        <v>12</v>
      </c>
      <c r="M8" s="7">
        <v>43384</v>
      </c>
      <c r="N8" s="8" t="s">
        <v>5</v>
      </c>
      <c r="O8" s="8">
        <v>1</v>
      </c>
      <c r="P8" s="4"/>
      <c r="Q8" s="9">
        <f t="shared" si="1"/>
        <v>1</v>
      </c>
      <c r="R8" s="4" t="s">
        <v>12</v>
      </c>
      <c r="S8" s="10" t="s">
        <v>19</v>
      </c>
      <c r="T8" s="11"/>
    </row>
    <row r="9" spans="2:20" x14ac:dyDescent="0.25">
      <c r="B9" s="1" t="s">
        <v>0</v>
      </c>
      <c r="C9" s="2">
        <v>694</v>
      </c>
      <c r="D9" s="1" t="s">
        <v>1</v>
      </c>
      <c r="E9" s="2" t="str">
        <f t="shared" si="0"/>
        <v>0102000069418</v>
      </c>
      <c r="F9" s="3">
        <v>43374</v>
      </c>
      <c r="G9" s="4">
        <v>10</v>
      </c>
      <c r="H9" s="4" t="s">
        <v>14</v>
      </c>
      <c r="I9" s="5">
        <f>WORKDAY(F9,9,[1]DM!$A$1:$A$61)</f>
        <v>43385</v>
      </c>
      <c r="J9" s="6"/>
      <c r="K9" s="4"/>
      <c r="L9" s="4" t="s">
        <v>12</v>
      </c>
      <c r="M9" s="7">
        <v>43384</v>
      </c>
      <c r="N9" s="8" t="s">
        <v>5</v>
      </c>
      <c r="O9" s="8">
        <v>1</v>
      </c>
      <c r="P9" s="4"/>
      <c r="Q9" s="9">
        <f t="shared" si="1"/>
        <v>1</v>
      </c>
      <c r="R9" s="4" t="s">
        <v>12</v>
      </c>
      <c r="S9" s="10" t="s">
        <v>20</v>
      </c>
      <c r="T9" s="11"/>
    </row>
    <row r="10" spans="2:20" x14ac:dyDescent="0.25">
      <c r="B10" s="1" t="s">
        <v>0</v>
      </c>
      <c r="C10" s="2">
        <v>695</v>
      </c>
      <c r="D10" s="1" t="s">
        <v>1</v>
      </c>
      <c r="E10" s="2" t="str">
        <f t="shared" si="0"/>
        <v>0102000069518</v>
      </c>
      <c r="F10" s="3">
        <v>43374</v>
      </c>
      <c r="G10" s="4">
        <v>10</v>
      </c>
      <c r="H10" s="4" t="s">
        <v>14</v>
      </c>
      <c r="I10" s="5">
        <f>WORKDAY(F10,9,[1]DM!$A$1:$A$61)</f>
        <v>43385</v>
      </c>
      <c r="J10" s="6"/>
      <c r="K10" s="4"/>
      <c r="L10" s="4" t="s">
        <v>12</v>
      </c>
      <c r="M10" s="7">
        <v>43384</v>
      </c>
      <c r="N10" s="8" t="s">
        <v>5</v>
      </c>
      <c r="O10" s="8">
        <v>1</v>
      </c>
      <c r="P10" s="4"/>
      <c r="Q10" s="9">
        <f t="shared" si="1"/>
        <v>1</v>
      </c>
      <c r="R10" s="4" t="s">
        <v>12</v>
      </c>
      <c r="S10" s="10" t="s">
        <v>21</v>
      </c>
      <c r="T10" s="11"/>
    </row>
    <row r="11" spans="2:20" x14ac:dyDescent="0.25">
      <c r="B11" s="1" t="s">
        <v>0</v>
      </c>
      <c r="C11" s="2">
        <v>696</v>
      </c>
      <c r="D11" s="1" t="s">
        <v>1</v>
      </c>
      <c r="E11" s="2" t="str">
        <f t="shared" si="0"/>
        <v>0102000069618</v>
      </c>
      <c r="F11" s="3">
        <v>43374</v>
      </c>
      <c r="G11" s="4">
        <v>10</v>
      </c>
      <c r="H11" s="4" t="s">
        <v>14</v>
      </c>
      <c r="I11" s="5">
        <f>WORKDAY(F11,9,[1]DM!$A$1:$A$61)</f>
        <v>43385</v>
      </c>
      <c r="J11" s="6"/>
      <c r="K11" s="4"/>
      <c r="L11" s="4" t="s">
        <v>12</v>
      </c>
      <c r="M11" s="7">
        <v>43384</v>
      </c>
      <c r="N11" s="8" t="s">
        <v>5</v>
      </c>
      <c r="O11" s="8">
        <v>1</v>
      </c>
      <c r="P11" s="4"/>
      <c r="Q11" s="9">
        <f t="shared" si="1"/>
        <v>1</v>
      </c>
      <c r="R11" s="4" t="s">
        <v>12</v>
      </c>
      <c r="S11" s="14" t="s">
        <v>22</v>
      </c>
      <c r="T11" s="11"/>
    </row>
    <row r="12" spans="2:20" x14ac:dyDescent="0.25">
      <c r="B12" s="1" t="s">
        <v>0</v>
      </c>
      <c r="C12" s="2">
        <v>697</v>
      </c>
      <c r="D12" s="1" t="s">
        <v>1</v>
      </c>
      <c r="E12" s="2" t="str">
        <f t="shared" si="0"/>
        <v>0102000069718</v>
      </c>
      <c r="F12" s="3">
        <v>43374</v>
      </c>
      <c r="G12" s="4">
        <v>10</v>
      </c>
      <c r="H12" s="4" t="s">
        <v>14</v>
      </c>
      <c r="I12" s="5">
        <f>WORKDAY(F12,9,[1]DM!$A$1:$A$61)</f>
        <v>43385</v>
      </c>
      <c r="J12" s="6"/>
      <c r="K12" s="4"/>
      <c r="L12" s="4" t="s">
        <v>12</v>
      </c>
      <c r="M12" s="7">
        <v>43384</v>
      </c>
      <c r="N12" s="8" t="s">
        <v>5</v>
      </c>
      <c r="O12" s="8">
        <v>1</v>
      </c>
      <c r="P12" s="4"/>
      <c r="Q12" s="9">
        <f t="shared" si="1"/>
        <v>1</v>
      </c>
      <c r="R12" s="4" t="s">
        <v>12</v>
      </c>
      <c r="S12" s="15" t="s">
        <v>23</v>
      </c>
      <c r="T12" s="11"/>
    </row>
    <row r="13" spans="2:20" x14ac:dyDescent="0.25">
      <c r="B13" s="1" t="s">
        <v>0</v>
      </c>
      <c r="C13" s="2">
        <v>698</v>
      </c>
      <c r="D13" s="1" t="s">
        <v>1</v>
      </c>
      <c r="E13" s="2" t="str">
        <f t="shared" si="0"/>
        <v>0102000069818</v>
      </c>
      <c r="F13" s="3">
        <v>43374</v>
      </c>
      <c r="G13" s="4">
        <v>10</v>
      </c>
      <c r="H13" s="4" t="s">
        <v>24</v>
      </c>
      <c r="I13" s="5">
        <f>WORKDAY(F13,18,[1]DM!$A$1:$A$61)</f>
        <v>43398</v>
      </c>
      <c r="J13" s="6" t="s">
        <v>25</v>
      </c>
      <c r="K13" s="4"/>
      <c r="L13" s="4" t="s">
        <v>4</v>
      </c>
      <c r="M13" s="7">
        <v>43389</v>
      </c>
      <c r="N13" s="8" t="s">
        <v>5</v>
      </c>
      <c r="O13" s="8">
        <v>1</v>
      </c>
      <c r="P13" s="4"/>
      <c r="Q13" s="9">
        <f t="shared" si="1"/>
        <v>9</v>
      </c>
      <c r="R13" s="4" t="s">
        <v>9</v>
      </c>
      <c r="S13" s="10" t="s">
        <v>26</v>
      </c>
      <c r="T13" s="11"/>
    </row>
    <row r="14" spans="2:20" x14ac:dyDescent="0.25">
      <c r="B14" s="1" t="s">
        <v>0</v>
      </c>
      <c r="C14" s="2">
        <v>699</v>
      </c>
      <c r="D14" s="1" t="s">
        <v>1</v>
      </c>
      <c r="E14" s="2" t="str">
        <f t="shared" si="0"/>
        <v>0102000069918</v>
      </c>
      <c r="F14" s="3">
        <v>43374</v>
      </c>
      <c r="G14" s="4">
        <v>10</v>
      </c>
      <c r="H14" s="4" t="s">
        <v>7</v>
      </c>
      <c r="I14" s="5">
        <f>WORKDAY(F14,3,[1]DM!$A$1:$A$61)</f>
        <v>43377</v>
      </c>
      <c r="J14" s="6" t="s">
        <v>27</v>
      </c>
      <c r="K14" s="4"/>
      <c r="L14" s="4" t="s">
        <v>4</v>
      </c>
      <c r="M14" s="12">
        <v>43377</v>
      </c>
      <c r="N14" s="13" t="s">
        <v>5</v>
      </c>
      <c r="O14" s="13">
        <v>2.2000000000000002</v>
      </c>
      <c r="P14" s="4"/>
      <c r="Q14" s="9">
        <f>I14-M14</f>
        <v>0</v>
      </c>
      <c r="R14" s="4" t="s">
        <v>9</v>
      </c>
      <c r="S14" s="14" t="s">
        <v>28</v>
      </c>
      <c r="T14" s="11"/>
    </row>
    <row r="15" spans="2:20" x14ac:dyDescent="0.25">
      <c r="B15" s="1" t="s">
        <v>0</v>
      </c>
      <c r="C15" s="2">
        <v>700</v>
      </c>
      <c r="D15" s="1" t="s">
        <v>1</v>
      </c>
      <c r="E15" s="2" t="str">
        <f t="shared" si="0"/>
        <v>0102000070018</v>
      </c>
      <c r="F15" s="3">
        <v>43374</v>
      </c>
      <c r="G15" s="4">
        <v>10</v>
      </c>
      <c r="H15" s="4" t="s">
        <v>7</v>
      </c>
      <c r="I15" s="5">
        <f>WORKDAY(F15,3,[1]DM!$A$1:$A$61)</f>
        <v>43377</v>
      </c>
      <c r="J15" s="6" t="s">
        <v>29</v>
      </c>
      <c r="K15" s="4"/>
      <c r="L15" s="4" t="s">
        <v>4</v>
      </c>
      <c r="M15" s="12">
        <v>43377</v>
      </c>
      <c r="N15" s="13" t="s">
        <v>5</v>
      </c>
      <c r="O15" s="13">
        <v>2.2000000000000002</v>
      </c>
      <c r="P15" s="4"/>
      <c r="Q15" s="9">
        <f>I15-M15</f>
        <v>0</v>
      </c>
      <c r="R15" s="4" t="s">
        <v>9</v>
      </c>
      <c r="S15" s="10" t="s">
        <v>30</v>
      </c>
      <c r="T15" s="11"/>
    </row>
    <row r="16" spans="2:20" x14ac:dyDescent="0.25">
      <c r="B16" s="1" t="s">
        <v>0</v>
      </c>
      <c r="C16" s="2">
        <v>701</v>
      </c>
      <c r="D16" s="1" t="s">
        <v>1</v>
      </c>
      <c r="E16" s="2" t="str">
        <f t="shared" si="0"/>
        <v>0102000070118</v>
      </c>
      <c r="F16" s="3">
        <v>43376</v>
      </c>
      <c r="G16" s="4">
        <v>10</v>
      </c>
      <c r="H16" s="4" t="s">
        <v>7</v>
      </c>
      <c r="I16" s="5">
        <f>WORKDAY(F16,5,[1]DM!$A$1:$A$61)</f>
        <v>43383</v>
      </c>
      <c r="J16" s="6"/>
      <c r="K16" s="4"/>
      <c r="L16" s="4" t="s">
        <v>12</v>
      </c>
      <c r="M16" s="7">
        <v>43382</v>
      </c>
      <c r="N16" s="8" t="s">
        <v>5</v>
      </c>
      <c r="O16" s="8">
        <v>1</v>
      </c>
      <c r="P16" s="4" t="s">
        <v>31</v>
      </c>
      <c r="Q16" s="9">
        <f>I16-M16</f>
        <v>1</v>
      </c>
      <c r="R16" s="4" t="s">
        <v>12</v>
      </c>
      <c r="S16" s="14" t="s">
        <v>32</v>
      </c>
      <c r="T16" s="11"/>
    </row>
    <row r="17" spans="2:20" x14ac:dyDescent="0.25">
      <c r="B17" s="1" t="s">
        <v>0</v>
      </c>
      <c r="C17" s="2">
        <v>702</v>
      </c>
      <c r="D17" s="1" t="s">
        <v>1</v>
      </c>
      <c r="E17" s="2" t="str">
        <f t="shared" si="0"/>
        <v>0102000070218</v>
      </c>
      <c r="F17" s="3">
        <v>43377</v>
      </c>
      <c r="G17" s="4">
        <v>10</v>
      </c>
      <c r="H17" s="4" t="s">
        <v>7</v>
      </c>
      <c r="I17" s="5">
        <f>WORKDAY(F17,3,[1]DM!$A$1:$A$61)</f>
        <v>43382</v>
      </c>
      <c r="J17" s="6"/>
      <c r="K17" s="4"/>
      <c r="L17" s="4" t="s">
        <v>4</v>
      </c>
      <c r="M17" s="7">
        <v>43382</v>
      </c>
      <c r="N17" s="8" t="s">
        <v>5</v>
      </c>
      <c r="O17" s="8">
        <v>1</v>
      </c>
      <c r="P17" s="4"/>
      <c r="Q17" s="9">
        <f>I17-M17</f>
        <v>0</v>
      </c>
      <c r="R17" s="4" t="s">
        <v>4</v>
      </c>
      <c r="S17" s="14" t="s">
        <v>33</v>
      </c>
      <c r="T17" s="11"/>
    </row>
    <row r="18" spans="2:20" x14ac:dyDescent="0.25">
      <c r="B18" s="1" t="s">
        <v>0</v>
      </c>
      <c r="C18" s="2">
        <v>703</v>
      </c>
      <c r="D18" s="1" t="s">
        <v>1</v>
      </c>
      <c r="E18" s="2" t="str">
        <f t="shared" si="0"/>
        <v>0102000070318</v>
      </c>
      <c r="F18" s="3">
        <v>43378</v>
      </c>
      <c r="G18" s="4">
        <v>10</v>
      </c>
      <c r="H18" s="4" t="s">
        <v>34</v>
      </c>
      <c r="I18" s="5">
        <f>WORKDAY(F18,5,[1]DM!$A$1:$A$61)</f>
        <v>43385</v>
      </c>
      <c r="J18" s="6"/>
      <c r="K18" s="4"/>
      <c r="L18" s="4" t="s">
        <v>12</v>
      </c>
      <c r="M18" s="7">
        <v>43384</v>
      </c>
      <c r="N18" s="8" t="s">
        <v>5</v>
      </c>
      <c r="O18" s="8">
        <v>1</v>
      </c>
      <c r="P18" s="4"/>
      <c r="Q18" s="9">
        <f t="shared" ref="Q18:Q76" si="2">I18-M18</f>
        <v>1</v>
      </c>
      <c r="R18" s="4" t="s">
        <v>12</v>
      </c>
      <c r="S18" s="16" t="s">
        <v>35</v>
      </c>
      <c r="T18" s="11"/>
    </row>
    <row r="19" spans="2:20" x14ac:dyDescent="0.25">
      <c r="B19" s="1" t="s">
        <v>0</v>
      </c>
      <c r="C19" s="2">
        <v>704</v>
      </c>
      <c r="D19" s="1" t="s">
        <v>1</v>
      </c>
      <c r="E19" s="2" t="str">
        <f t="shared" si="0"/>
        <v>0102000070418</v>
      </c>
      <c r="F19" s="3">
        <v>43378</v>
      </c>
      <c r="G19" s="4">
        <v>10</v>
      </c>
      <c r="H19" s="4" t="s">
        <v>36</v>
      </c>
      <c r="I19" s="5">
        <f>WORKDAY(F19,9,[1]DM!$A$1:$A$61)</f>
        <v>43391</v>
      </c>
      <c r="J19" s="6" t="s">
        <v>37</v>
      </c>
      <c r="K19" s="4"/>
      <c r="L19" s="4" t="s">
        <v>4</v>
      </c>
      <c r="M19" s="7">
        <v>43385</v>
      </c>
      <c r="N19" s="8" t="s">
        <v>5</v>
      </c>
      <c r="O19" s="8">
        <v>1</v>
      </c>
      <c r="P19" s="4"/>
      <c r="Q19" s="9">
        <f t="shared" si="2"/>
        <v>6</v>
      </c>
      <c r="R19" s="4" t="s">
        <v>9</v>
      </c>
      <c r="S19" s="14" t="s">
        <v>38</v>
      </c>
      <c r="T19" s="11"/>
    </row>
    <row r="20" spans="2:20" x14ac:dyDescent="0.25">
      <c r="B20" s="1" t="s">
        <v>0</v>
      </c>
      <c r="C20" s="2">
        <v>705</v>
      </c>
      <c r="D20" s="1" t="s">
        <v>1</v>
      </c>
      <c r="E20" s="2" t="str">
        <f t="shared" si="0"/>
        <v>0102000070518</v>
      </c>
      <c r="F20" s="3">
        <v>43378</v>
      </c>
      <c r="G20" s="4">
        <v>10</v>
      </c>
      <c r="H20" s="4" t="s">
        <v>7</v>
      </c>
      <c r="I20" s="5">
        <f>WORKDAY(F20,13,[1]DM!$A$1:$A$61)</f>
        <v>43397</v>
      </c>
      <c r="J20" s="17">
        <v>43382</v>
      </c>
      <c r="K20" s="4"/>
      <c r="L20" s="4" t="s">
        <v>4</v>
      </c>
      <c r="M20" s="18">
        <v>43397</v>
      </c>
      <c r="N20" s="19" t="s">
        <v>5</v>
      </c>
      <c r="O20" s="19">
        <v>2.2999999999999998</v>
      </c>
      <c r="P20" s="4"/>
      <c r="Q20" s="9">
        <f t="shared" si="2"/>
        <v>0</v>
      </c>
      <c r="R20" s="4" t="s">
        <v>9</v>
      </c>
      <c r="S20" s="14" t="s">
        <v>39</v>
      </c>
      <c r="T20" s="11"/>
    </row>
    <row r="21" spans="2:20" x14ac:dyDescent="0.25">
      <c r="B21" s="1" t="s">
        <v>0</v>
      </c>
      <c r="C21" s="2">
        <v>706</v>
      </c>
      <c r="D21" s="1" t="s">
        <v>1</v>
      </c>
      <c r="E21" s="2" t="str">
        <f t="shared" si="0"/>
        <v>0102000070618</v>
      </c>
      <c r="F21" s="3">
        <v>43378</v>
      </c>
      <c r="G21" s="4">
        <v>10</v>
      </c>
      <c r="H21" s="4" t="s">
        <v>7</v>
      </c>
      <c r="I21" s="5">
        <f>WORKDAY(F21,3,[1]DM!$A$1:$A$61)</f>
        <v>43383</v>
      </c>
      <c r="J21" s="6" t="s">
        <v>40</v>
      </c>
      <c r="K21" s="4"/>
      <c r="L21" s="4" t="s">
        <v>12</v>
      </c>
      <c r="M21" s="12">
        <v>43382</v>
      </c>
      <c r="N21" s="13" t="s">
        <v>5</v>
      </c>
      <c r="O21" s="13">
        <v>2.2000000000000002</v>
      </c>
      <c r="P21" s="4"/>
      <c r="Q21" s="9">
        <f t="shared" si="2"/>
        <v>1</v>
      </c>
      <c r="R21" s="4" t="s">
        <v>9</v>
      </c>
      <c r="S21" s="20" t="s">
        <v>41</v>
      </c>
      <c r="T21" s="11"/>
    </row>
    <row r="22" spans="2:20" x14ac:dyDescent="0.25">
      <c r="B22" s="1" t="s">
        <v>0</v>
      </c>
      <c r="C22" s="2">
        <v>707</v>
      </c>
      <c r="D22" s="1" t="s">
        <v>1</v>
      </c>
      <c r="E22" s="2" t="str">
        <f t="shared" si="0"/>
        <v>0102000070718</v>
      </c>
      <c r="F22" s="3">
        <v>43378</v>
      </c>
      <c r="G22" s="4">
        <v>10</v>
      </c>
      <c r="H22" s="4" t="s">
        <v>7</v>
      </c>
      <c r="I22" s="5">
        <f>WORKDAY(F22,3,[1]DM!$A$1:$A$61)</f>
        <v>43383</v>
      </c>
      <c r="J22" s="6" t="s">
        <v>42</v>
      </c>
      <c r="K22" s="4"/>
      <c r="L22" s="4" t="s">
        <v>4</v>
      </c>
      <c r="M22" s="12">
        <v>43382</v>
      </c>
      <c r="N22" s="13" t="s">
        <v>5</v>
      </c>
      <c r="O22" s="13">
        <v>2.2000000000000002</v>
      </c>
      <c r="P22" s="4"/>
      <c r="Q22" s="9">
        <f t="shared" si="2"/>
        <v>1</v>
      </c>
      <c r="R22" s="4" t="s">
        <v>9</v>
      </c>
      <c r="S22" s="10" t="s">
        <v>43</v>
      </c>
      <c r="T22" s="11"/>
    </row>
    <row r="23" spans="2:20" x14ac:dyDescent="0.25">
      <c r="B23" s="1" t="s">
        <v>0</v>
      </c>
      <c r="C23" s="2">
        <v>708</v>
      </c>
      <c r="D23" s="1" t="s">
        <v>1</v>
      </c>
      <c r="E23" s="2" t="str">
        <f t="shared" si="0"/>
        <v>0102000070818</v>
      </c>
      <c r="F23" s="3">
        <v>43378</v>
      </c>
      <c r="G23" s="4">
        <v>10</v>
      </c>
      <c r="H23" s="4" t="s">
        <v>7</v>
      </c>
      <c r="I23" s="5">
        <f>WORKDAY(F23,3,[1]DM!$A$1:$A$61)</f>
        <v>43383</v>
      </c>
      <c r="J23" s="6" t="s">
        <v>42</v>
      </c>
      <c r="K23" s="4"/>
      <c r="L23" s="4" t="s">
        <v>4</v>
      </c>
      <c r="M23" s="12">
        <v>43382</v>
      </c>
      <c r="N23" s="13" t="s">
        <v>5</v>
      </c>
      <c r="O23" s="13">
        <v>2.2000000000000002</v>
      </c>
      <c r="P23" s="4" t="s">
        <v>44</v>
      </c>
      <c r="Q23" s="9">
        <f>I23-M23</f>
        <v>1</v>
      </c>
      <c r="R23" s="4" t="s">
        <v>9</v>
      </c>
      <c r="S23" s="10" t="s">
        <v>43</v>
      </c>
      <c r="T23" s="11"/>
    </row>
    <row r="24" spans="2:20" x14ac:dyDescent="0.25">
      <c r="B24" s="1" t="s">
        <v>0</v>
      </c>
      <c r="C24" s="2">
        <v>709</v>
      </c>
      <c r="D24" s="1" t="s">
        <v>1</v>
      </c>
      <c r="E24" s="2" t="str">
        <f t="shared" si="0"/>
        <v>0102000070918</v>
      </c>
      <c r="F24" s="3">
        <v>43381</v>
      </c>
      <c r="G24" s="4">
        <v>10</v>
      </c>
      <c r="H24" s="4" t="s">
        <v>7</v>
      </c>
      <c r="I24" s="5">
        <f>WORKDAY(F24,3,[1]DM!$A$1:$A$61)</f>
        <v>43384</v>
      </c>
      <c r="J24" s="6"/>
      <c r="K24" s="4"/>
      <c r="L24" s="4" t="s">
        <v>4</v>
      </c>
      <c r="M24" s="7">
        <v>43383</v>
      </c>
      <c r="N24" s="8" t="s">
        <v>5</v>
      </c>
      <c r="O24" s="8">
        <v>1</v>
      </c>
      <c r="P24" s="4" t="s">
        <v>45</v>
      </c>
      <c r="Q24" s="9">
        <f t="shared" si="2"/>
        <v>1</v>
      </c>
      <c r="R24" s="4" t="s">
        <v>4</v>
      </c>
      <c r="S24" s="10" t="s">
        <v>46</v>
      </c>
      <c r="T24" s="11"/>
    </row>
    <row r="25" spans="2:20" x14ac:dyDescent="0.25">
      <c r="B25" s="1" t="s">
        <v>0</v>
      </c>
      <c r="C25" s="2">
        <v>710</v>
      </c>
      <c r="D25" s="1" t="s">
        <v>1</v>
      </c>
      <c r="E25" s="2" t="str">
        <f t="shared" si="0"/>
        <v>0102000071018</v>
      </c>
      <c r="F25" s="3">
        <v>43381</v>
      </c>
      <c r="G25" s="4">
        <v>10</v>
      </c>
      <c r="H25" s="4" t="s">
        <v>7</v>
      </c>
      <c r="I25" s="5">
        <f>WORKDAY(F25,3,[1]DM!$A$1:$A$61)</f>
        <v>43384</v>
      </c>
      <c r="J25" s="6" t="s">
        <v>47</v>
      </c>
      <c r="K25" s="4"/>
      <c r="L25" s="4" t="s">
        <v>4</v>
      </c>
      <c r="M25" s="12">
        <v>43384</v>
      </c>
      <c r="N25" s="13" t="s">
        <v>5</v>
      </c>
      <c r="O25" s="13">
        <v>2.2000000000000002</v>
      </c>
      <c r="P25" s="4"/>
      <c r="Q25" s="9">
        <f t="shared" si="2"/>
        <v>0</v>
      </c>
      <c r="R25" s="4" t="s">
        <v>9</v>
      </c>
      <c r="S25" s="14" t="s">
        <v>48</v>
      </c>
      <c r="T25" s="11"/>
    </row>
    <row r="26" spans="2:20" x14ac:dyDescent="0.25">
      <c r="B26" s="1" t="s">
        <v>0</v>
      </c>
      <c r="C26" s="2">
        <v>711</v>
      </c>
      <c r="D26" s="1" t="s">
        <v>1</v>
      </c>
      <c r="E26" s="2" t="str">
        <f t="shared" si="0"/>
        <v>0102000071118</v>
      </c>
      <c r="F26" s="3">
        <v>43381</v>
      </c>
      <c r="G26" s="4">
        <v>10</v>
      </c>
      <c r="H26" s="4" t="s">
        <v>24</v>
      </c>
      <c r="I26" s="5">
        <f>WORKDAY(F26,9,[1]DM!$A$1:$A$61)</f>
        <v>43392</v>
      </c>
      <c r="J26" s="6"/>
      <c r="K26" s="4"/>
      <c r="L26" s="4" t="s">
        <v>12</v>
      </c>
      <c r="M26" s="7">
        <v>43391</v>
      </c>
      <c r="N26" s="8" t="s">
        <v>5</v>
      </c>
      <c r="O26" s="8">
        <v>1</v>
      </c>
      <c r="P26" s="4" t="s">
        <v>49</v>
      </c>
      <c r="Q26" s="9">
        <f t="shared" si="2"/>
        <v>1</v>
      </c>
      <c r="R26" s="4" t="s">
        <v>12</v>
      </c>
      <c r="S26" s="14" t="s">
        <v>50</v>
      </c>
      <c r="T26" s="11"/>
    </row>
    <row r="27" spans="2:20" x14ac:dyDescent="0.25">
      <c r="B27" s="1" t="s">
        <v>0</v>
      </c>
      <c r="C27" s="2">
        <v>712</v>
      </c>
      <c r="D27" s="1" t="s">
        <v>1</v>
      </c>
      <c r="E27" s="2" t="str">
        <f t="shared" si="0"/>
        <v>0102000071218</v>
      </c>
      <c r="F27" s="3">
        <v>43381</v>
      </c>
      <c r="G27" s="4">
        <v>10</v>
      </c>
      <c r="H27" s="4" t="s">
        <v>7</v>
      </c>
      <c r="I27" s="5">
        <f>WORKDAY(F27,3,[1]DM!$A$1:$A$61)</f>
        <v>43384</v>
      </c>
      <c r="J27" s="6" t="s">
        <v>8</v>
      </c>
      <c r="K27" s="4"/>
      <c r="L27" s="4" t="s">
        <v>12</v>
      </c>
      <c r="M27" s="12">
        <v>43382</v>
      </c>
      <c r="N27" s="13" t="s">
        <v>5</v>
      </c>
      <c r="O27" s="13">
        <v>2.2000000000000002</v>
      </c>
      <c r="P27" s="4"/>
      <c r="Q27" s="9">
        <f t="shared" si="2"/>
        <v>2</v>
      </c>
      <c r="R27" s="4" t="s">
        <v>9</v>
      </c>
      <c r="S27" s="14" t="s">
        <v>51</v>
      </c>
      <c r="T27" s="11"/>
    </row>
    <row r="28" spans="2:20" x14ac:dyDescent="0.25">
      <c r="B28" s="1" t="s">
        <v>0</v>
      </c>
      <c r="C28" s="2">
        <v>713</v>
      </c>
      <c r="D28" s="1" t="s">
        <v>1</v>
      </c>
      <c r="E28" s="2" t="str">
        <f t="shared" si="0"/>
        <v>0102000071318</v>
      </c>
      <c r="F28" s="3">
        <v>43381</v>
      </c>
      <c r="G28" s="4">
        <v>10</v>
      </c>
      <c r="H28" s="4" t="s">
        <v>24</v>
      </c>
      <c r="I28" s="5">
        <f>WORKDAY(F28,9,[1]DM!$A$1:$A$61)</f>
        <v>43392</v>
      </c>
      <c r="J28" s="6"/>
      <c r="K28" s="4"/>
      <c r="L28" s="4" t="s">
        <v>4</v>
      </c>
      <c r="M28" s="7">
        <v>43391</v>
      </c>
      <c r="N28" s="8" t="s">
        <v>5</v>
      </c>
      <c r="O28" s="8">
        <v>1</v>
      </c>
      <c r="P28" s="4"/>
      <c r="Q28" s="9">
        <f t="shared" si="2"/>
        <v>1</v>
      </c>
      <c r="R28" s="4" t="s">
        <v>4</v>
      </c>
      <c r="S28" s="10" t="s">
        <v>52</v>
      </c>
      <c r="T28" s="11"/>
    </row>
    <row r="29" spans="2:20" x14ac:dyDescent="0.25">
      <c r="B29" s="1" t="s">
        <v>0</v>
      </c>
      <c r="C29" s="2">
        <v>714</v>
      </c>
      <c r="D29" s="1" t="s">
        <v>1</v>
      </c>
      <c r="E29" s="2" t="str">
        <f t="shared" si="0"/>
        <v>0102000071418</v>
      </c>
      <c r="F29" s="3">
        <v>43381</v>
      </c>
      <c r="G29" s="4">
        <v>10</v>
      </c>
      <c r="H29" s="4" t="s">
        <v>24</v>
      </c>
      <c r="I29" s="5">
        <f>WORKDAY(F29,9,[1]DM!$A$1:$A$61)</f>
        <v>43392</v>
      </c>
      <c r="J29" s="6"/>
      <c r="K29" s="4"/>
      <c r="L29" s="4" t="s">
        <v>4</v>
      </c>
      <c r="M29" s="7">
        <v>43391</v>
      </c>
      <c r="N29" s="8" t="s">
        <v>5</v>
      </c>
      <c r="O29" s="8">
        <v>1</v>
      </c>
      <c r="P29" s="4"/>
      <c r="Q29" s="9">
        <f t="shared" si="2"/>
        <v>1</v>
      </c>
      <c r="R29" s="4" t="s">
        <v>4</v>
      </c>
      <c r="S29" s="10" t="s">
        <v>53</v>
      </c>
      <c r="T29" s="11"/>
    </row>
    <row r="30" spans="2:20" x14ac:dyDescent="0.25">
      <c r="B30" s="1" t="s">
        <v>0</v>
      </c>
      <c r="C30" s="2">
        <v>715</v>
      </c>
      <c r="D30" s="1" t="s">
        <v>1</v>
      </c>
      <c r="E30" s="2" t="str">
        <f t="shared" si="0"/>
        <v>0102000071518</v>
      </c>
      <c r="F30" s="3">
        <v>43381</v>
      </c>
      <c r="G30" s="4">
        <v>10</v>
      </c>
      <c r="H30" s="4" t="s">
        <v>54</v>
      </c>
      <c r="I30" s="5">
        <f>WORKDAY(F30,9,[1]DM!$A$1:$A$61)</f>
        <v>43392</v>
      </c>
      <c r="J30" s="6"/>
      <c r="K30" s="4"/>
      <c r="L30" s="4" t="s">
        <v>12</v>
      </c>
      <c r="M30" s="7">
        <v>43391</v>
      </c>
      <c r="N30" s="8" t="s">
        <v>5</v>
      </c>
      <c r="O30" s="8">
        <v>1</v>
      </c>
      <c r="P30" s="4"/>
      <c r="Q30" s="9">
        <f t="shared" si="2"/>
        <v>1</v>
      </c>
      <c r="R30" s="4" t="s">
        <v>9</v>
      </c>
      <c r="S30" s="21" t="s">
        <v>55</v>
      </c>
      <c r="T30" s="11"/>
    </row>
    <row r="31" spans="2:20" x14ac:dyDescent="0.25">
      <c r="B31" s="1" t="s">
        <v>0</v>
      </c>
      <c r="C31" s="2">
        <v>716</v>
      </c>
      <c r="D31" s="1" t="s">
        <v>1</v>
      </c>
      <c r="E31" s="2" t="str">
        <f t="shared" si="0"/>
        <v>0102000071618</v>
      </c>
      <c r="F31" s="3">
        <v>43381</v>
      </c>
      <c r="G31" s="4">
        <v>10</v>
      </c>
      <c r="H31" s="4" t="s">
        <v>54</v>
      </c>
      <c r="I31" s="5">
        <f>WORKDAY(F31,9,[1]DM!$A$1:$A$61)</f>
        <v>43392</v>
      </c>
      <c r="J31" s="6" t="s">
        <v>56</v>
      </c>
      <c r="K31" s="4"/>
      <c r="L31" s="4" t="s">
        <v>12</v>
      </c>
      <c r="M31" s="7">
        <v>43391</v>
      </c>
      <c r="N31" s="8" t="s">
        <v>5</v>
      </c>
      <c r="O31" s="8">
        <v>1</v>
      </c>
      <c r="P31" s="4"/>
      <c r="Q31" s="9">
        <f t="shared" si="2"/>
        <v>1</v>
      </c>
      <c r="R31" s="4" t="s">
        <v>9</v>
      </c>
      <c r="S31" s="21" t="s">
        <v>55</v>
      </c>
      <c r="T31" s="11"/>
    </row>
    <row r="32" spans="2:20" x14ac:dyDescent="0.25">
      <c r="B32" s="1" t="s">
        <v>0</v>
      </c>
      <c r="C32" s="2">
        <v>717</v>
      </c>
      <c r="D32" s="1" t="s">
        <v>1</v>
      </c>
      <c r="E32" s="2" t="str">
        <f t="shared" si="0"/>
        <v>0102000071718</v>
      </c>
      <c r="F32" s="3">
        <v>43381</v>
      </c>
      <c r="G32" s="4">
        <v>10</v>
      </c>
      <c r="H32" s="4" t="s">
        <v>54</v>
      </c>
      <c r="I32" s="5">
        <f>WORKDAY(F32,9,[1]DM!$A$1:$A$61)</f>
        <v>43392</v>
      </c>
      <c r="J32" s="6" t="s">
        <v>56</v>
      </c>
      <c r="K32" s="4"/>
      <c r="L32" s="4" t="s">
        <v>12</v>
      </c>
      <c r="M32" s="7">
        <v>43391</v>
      </c>
      <c r="N32" s="8" t="s">
        <v>5</v>
      </c>
      <c r="O32" s="8">
        <v>1</v>
      </c>
      <c r="P32" s="4" t="s">
        <v>57</v>
      </c>
      <c r="Q32" s="9">
        <f t="shared" si="2"/>
        <v>1</v>
      </c>
      <c r="R32" s="4" t="s">
        <v>9</v>
      </c>
      <c r="S32" s="21" t="s">
        <v>55</v>
      </c>
      <c r="T32" s="11"/>
    </row>
    <row r="33" spans="2:20" x14ac:dyDescent="0.25">
      <c r="B33" s="1" t="s">
        <v>0</v>
      </c>
      <c r="C33" s="2">
        <v>718</v>
      </c>
      <c r="D33" s="1" t="s">
        <v>1</v>
      </c>
      <c r="E33" s="2" t="str">
        <f t="shared" si="0"/>
        <v>0102000071818</v>
      </c>
      <c r="F33" s="3">
        <v>43381</v>
      </c>
      <c r="G33" s="4">
        <v>10</v>
      </c>
      <c r="H33" s="4" t="s">
        <v>54</v>
      </c>
      <c r="I33" s="5">
        <f>WORKDAY(F33,9,[1]DM!$A$1:$A$61)</f>
        <v>43392</v>
      </c>
      <c r="J33" s="6" t="s">
        <v>56</v>
      </c>
      <c r="K33" s="4"/>
      <c r="L33" s="4" t="s">
        <v>12</v>
      </c>
      <c r="M33" s="7">
        <v>43391</v>
      </c>
      <c r="N33" s="8" t="s">
        <v>5</v>
      </c>
      <c r="O33" s="8">
        <v>1</v>
      </c>
      <c r="P33" s="4" t="s">
        <v>57</v>
      </c>
      <c r="Q33" s="9">
        <f t="shared" si="2"/>
        <v>1</v>
      </c>
      <c r="R33" s="4" t="s">
        <v>9</v>
      </c>
      <c r="S33" s="21" t="s">
        <v>55</v>
      </c>
      <c r="T33" s="11"/>
    </row>
    <row r="34" spans="2:20" x14ac:dyDescent="0.25">
      <c r="B34" s="1" t="s">
        <v>0</v>
      </c>
      <c r="C34" s="2">
        <v>719</v>
      </c>
      <c r="D34" s="1" t="s">
        <v>1</v>
      </c>
      <c r="E34" s="2" t="str">
        <f t="shared" si="0"/>
        <v>0102000071918</v>
      </c>
      <c r="F34" s="3">
        <v>43381</v>
      </c>
      <c r="G34" s="4">
        <v>10</v>
      </c>
      <c r="H34" s="4" t="s">
        <v>7</v>
      </c>
      <c r="I34" s="5">
        <f>WORKDAY(F34,3,[1]DM!$A$1:$A$61)</f>
        <v>43384</v>
      </c>
      <c r="J34" s="6" t="s">
        <v>58</v>
      </c>
      <c r="K34" s="4"/>
      <c r="L34" s="4" t="s">
        <v>4</v>
      </c>
      <c r="M34" s="12">
        <v>43382</v>
      </c>
      <c r="N34" s="13" t="s">
        <v>5</v>
      </c>
      <c r="O34" s="13">
        <v>2.2000000000000002</v>
      </c>
      <c r="P34" s="4"/>
      <c r="Q34" s="9">
        <f t="shared" si="2"/>
        <v>2</v>
      </c>
      <c r="R34" s="4" t="s">
        <v>9</v>
      </c>
      <c r="S34" s="14" t="s">
        <v>59</v>
      </c>
      <c r="T34" s="11"/>
    </row>
    <row r="35" spans="2:20" x14ac:dyDescent="0.25">
      <c r="B35" s="1" t="s">
        <v>0</v>
      </c>
      <c r="C35" s="2">
        <v>720</v>
      </c>
      <c r="D35" s="1" t="s">
        <v>1</v>
      </c>
      <c r="E35" s="2" t="str">
        <f t="shared" si="0"/>
        <v>0102000072018</v>
      </c>
      <c r="F35" s="3">
        <v>43381</v>
      </c>
      <c r="G35" s="4">
        <v>10</v>
      </c>
      <c r="H35" s="4" t="s">
        <v>54</v>
      </c>
      <c r="I35" s="5">
        <f>WORKDAY(F35,9,[1]DM!$A$1:$A$61)</f>
        <v>43392</v>
      </c>
      <c r="J35" s="6" t="s">
        <v>56</v>
      </c>
      <c r="K35" s="4"/>
      <c r="L35" s="4" t="s">
        <v>12</v>
      </c>
      <c r="M35" s="7">
        <v>43391</v>
      </c>
      <c r="N35" s="8" t="s">
        <v>5</v>
      </c>
      <c r="O35" s="8">
        <v>1</v>
      </c>
      <c r="P35" s="4" t="s">
        <v>60</v>
      </c>
      <c r="Q35" s="9">
        <f t="shared" si="2"/>
        <v>1</v>
      </c>
      <c r="R35" s="4" t="s">
        <v>9</v>
      </c>
      <c r="S35" s="21" t="s">
        <v>55</v>
      </c>
      <c r="T35" s="11"/>
    </row>
    <row r="36" spans="2:20" x14ac:dyDescent="0.25">
      <c r="B36" s="1" t="s">
        <v>0</v>
      </c>
      <c r="C36" s="2">
        <v>721</v>
      </c>
      <c r="D36" s="1" t="s">
        <v>1</v>
      </c>
      <c r="E36" s="2" t="str">
        <f t="shared" si="0"/>
        <v>0102000072118</v>
      </c>
      <c r="F36" s="3">
        <v>43381</v>
      </c>
      <c r="G36" s="4">
        <v>10</v>
      </c>
      <c r="H36" s="4" t="s">
        <v>61</v>
      </c>
      <c r="I36" s="5">
        <f>WORKDAY(F36,3,[1]DM!$A$1:$A$61)</f>
        <v>43384</v>
      </c>
      <c r="J36" s="6" t="s">
        <v>62</v>
      </c>
      <c r="K36" s="4"/>
      <c r="L36" s="4" t="s">
        <v>12</v>
      </c>
      <c r="M36" s="7">
        <v>43381</v>
      </c>
      <c r="N36" s="8" t="s">
        <v>5</v>
      </c>
      <c r="O36" s="8">
        <v>1</v>
      </c>
      <c r="P36" s="22" t="s">
        <v>63</v>
      </c>
      <c r="Q36" s="9">
        <f t="shared" si="2"/>
        <v>3</v>
      </c>
      <c r="R36" s="4" t="s">
        <v>12</v>
      </c>
      <c r="S36" s="14" t="s">
        <v>64</v>
      </c>
      <c r="T36" s="11"/>
    </row>
    <row r="37" spans="2:20" x14ac:dyDescent="0.25">
      <c r="B37" s="1" t="s">
        <v>0</v>
      </c>
      <c r="C37" s="2">
        <v>722</v>
      </c>
      <c r="D37" s="1" t="s">
        <v>1</v>
      </c>
      <c r="E37" s="2" t="str">
        <f t="shared" si="0"/>
        <v>0102000072218</v>
      </c>
      <c r="F37" s="3">
        <v>43381</v>
      </c>
      <c r="G37" s="4">
        <v>10</v>
      </c>
      <c r="H37" s="4" t="s">
        <v>61</v>
      </c>
      <c r="I37" s="5">
        <f>WORKDAY(F37,3,[1]DM!$A$1:$A$61)</f>
        <v>43384</v>
      </c>
      <c r="J37" s="6" t="s">
        <v>62</v>
      </c>
      <c r="K37" s="4"/>
      <c r="L37" s="4" t="s">
        <v>12</v>
      </c>
      <c r="M37" s="7">
        <v>43381</v>
      </c>
      <c r="N37" s="8" t="s">
        <v>5</v>
      </c>
      <c r="O37" s="8">
        <v>1</v>
      </c>
      <c r="P37" s="22" t="s">
        <v>63</v>
      </c>
      <c r="Q37" s="9">
        <f t="shared" si="2"/>
        <v>3</v>
      </c>
      <c r="R37" s="4" t="s">
        <v>12</v>
      </c>
      <c r="S37" s="14" t="s">
        <v>64</v>
      </c>
      <c r="T37" s="11"/>
    </row>
    <row r="38" spans="2:20" x14ac:dyDescent="0.25">
      <c r="B38" s="1" t="s">
        <v>0</v>
      </c>
      <c r="C38" s="2">
        <v>723</v>
      </c>
      <c r="D38" s="1" t="s">
        <v>1</v>
      </c>
      <c r="E38" s="2" t="str">
        <f t="shared" si="0"/>
        <v>0102000072318</v>
      </c>
      <c r="F38" s="3">
        <v>43382</v>
      </c>
      <c r="G38" s="4">
        <v>10</v>
      </c>
      <c r="H38" s="4" t="s">
        <v>34</v>
      </c>
      <c r="I38" s="5">
        <f>WORKDAY(F38,9,[1]DM!$A$1:$A$61)</f>
        <v>43395</v>
      </c>
      <c r="J38" s="6"/>
      <c r="K38" s="4"/>
      <c r="L38" s="4" t="s">
        <v>4</v>
      </c>
      <c r="M38" s="7">
        <v>43395</v>
      </c>
      <c r="N38" s="8" t="s">
        <v>5</v>
      </c>
      <c r="O38" s="8">
        <v>1</v>
      </c>
      <c r="P38" s="4" t="s">
        <v>65</v>
      </c>
      <c r="Q38" s="9">
        <f t="shared" si="2"/>
        <v>0</v>
      </c>
      <c r="R38" s="4" t="s">
        <v>4</v>
      </c>
      <c r="S38" s="21" t="s">
        <v>66</v>
      </c>
      <c r="T38" s="11"/>
    </row>
    <row r="39" spans="2:20" x14ac:dyDescent="0.25">
      <c r="B39" s="1" t="s">
        <v>0</v>
      </c>
      <c r="C39" s="2">
        <v>724</v>
      </c>
      <c r="D39" s="1" t="s">
        <v>1</v>
      </c>
      <c r="E39" s="2" t="str">
        <f t="shared" si="0"/>
        <v>0102000072418</v>
      </c>
      <c r="F39" s="3">
        <v>43382</v>
      </c>
      <c r="G39" s="4">
        <v>10</v>
      </c>
      <c r="H39" s="4" t="s">
        <v>54</v>
      </c>
      <c r="I39" s="5">
        <f>WORKDAY(F39,9,[1]DM!$A$1:$A$61)</f>
        <v>43395</v>
      </c>
      <c r="J39" s="6" t="s">
        <v>56</v>
      </c>
      <c r="K39" s="4"/>
      <c r="L39" s="4" t="s">
        <v>12</v>
      </c>
      <c r="M39" s="7">
        <v>43391</v>
      </c>
      <c r="N39" s="8" t="s">
        <v>5</v>
      </c>
      <c r="O39" s="8">
        <v>1</v>
      </c>
      <c r="P39" s="4" t="s">
        <v>44</v>
      </c>
      <c r="Q39" s="9">
        <f t="shared" si="2"/>
        <v>4</v>
      </c>
      <c r="R39" s="4" t="s">
        <v>9</v>
      </c>
      <c r="S39" s="21" t="s">
        <v>55</v>
      </c>
      <c r="T39" s="11"/>
    </row>
    <row r="40" spans="2:20" x14ac:dyDescent="0.25">
      <c r="B40" s="1" t="s">
        <v>0</v>
      </c>
      <c r="C40" s="2">
        <v>725</v>
      </c>
      <c r="D40" s="1" t="s">
        <v>1</v>
      </c>
      <c r="E40" s="2" t="str">
        <f t="shared" si="0"/>
        <v>0102000072518</v>
      </c>
      <c r="F40" s="3">
        <v>43382</v>
      </c>
      <c r="G40" s="4">
        <v>10</v>
      </c>
      <c r="H40" s="4" t="s">
        <v>54</v>
      </c>
      <c r="I40" s="5">
        <f>WORKDAY(F40,9,[1]DM!$A$1:$A$61)</f>
        <v>43395</v>
      </c>
      <c r="J40" s="6" t="s">
        <v>56</v>
      </c>
      <c r="K40" s="4"/>
      <c r="L40" s="4" t="s">
        <v>12</v>
      </c>
      <c r="M40" s="7">
        <v>43391</v>
      </c>
      <c r="N40" s="8" t="s">
        <v>5</v>
      </c>
      <c r="O40" s="8">
        <v>1</v>
      </c>
      <c r="P40" s="4" t="s">
        <v>44</v>
      </c>
      <c r="Q40" s="9">
        <f t="shared" si="2"/>
        <v>4</v>
      </c>
      <c r="R40" s="4" t="s">
        <v>9</v>
      </c>
      <c r="S40" s="21" t="s">
        <v>55</v>
      </c>
      <c r="T40" s="11"/>
    </row>
    <row r="41" spans="2:20" x14ac:dyDescent="0.25">
      <c r="B41" s="1" t="s">
        <v>0</v>
      </c>
      <c r="C41" s="2">
        <v>726</v>
      </c>
      <c r="D41" s="1" t="s">
        <v>1</v>
      </c>
      <c r="E41" s="2" t="str">
        <f t="shared" si="0"/>
        <v>0102000072618</v>
      </c>
      <c r="F41" s="3">
        <v>43382</v>
      </c>
      <c r="G41" s="4">
        <v>10</v>
      </c>
      <c r="H41" s="4" t="s">
        <v>54</v>
      </c>
      <c r="I41" s="5">
        <f>WORKDAY(F41,9,[1]DM!$A$1:$A$61)</f>
        <v>43395</v>
      </c>
      <c r="J41" s="6" t="s">
        <v>56</v>
      </c>
      <c r="K41" s="4"/>
      <c r="L41" s="4" t="s">
        <v>12</v>
      </c>
      <c r="M41" s="7">
        <v>43391</v>
      </c>
      <c r="N41" s="8" t="s">
        <v>5</v>
      </c>
      <c r="O41" s="8">
        <v>1</v>
      </c>
      <c r="P41" s="4" t="s">
        <v>67</v>
      </c>
      <c r="Q41" s="9">
        <f t="shared" si="2"/>
        <v>4</v>
      </c>
      <c r="R41" s="4" t="s">
        <v>9</v>
      </c>
      <c r="S41" s="21" t="s">
        <v>55</v>
      </c>
      <c r="T41" s="11"/>
    </row>
    <row r="42" spans="2:20" x14ac:dyDescent="0.25">
      <c r="B42" s="1" t="s">
        <v>0</v>
      </c>
      <c r="C42" s="2">
        <v>727</v>
      </c>
      <c r="D42" s="1" t="s">
        <v>1</v>
      </c>
      <c r="E42" s="2" t="str">
        <f t="shared" si="0"/>
        <v>0102000072718</v>
      </c>
      <c r="F42" s="3">
        <v>43382</v>
      </c>
      <c r="G42" s="4">
        <v>10</v>
      </c>
      <c r="H42" s="4" t="s">
        <v>54</v>
      </c>
      <c r="I42" s="5">
        <f>WORKDAY(F42,9,[1]DM!$A$1:$A$61)</f>
        <v>43395</v>
      </c>
      <c r="J42" s="6" t="s">
        <v>56</v>
      </c>
      <c r="K42" s="4"/>
      <c r="L42" s="4" t="s">
        <v>12</v>
      </c>
      <c r="M42" s="7">
        <v>43391</v>
      </c>
      <c r="N42" s="8" t="s">
        <v>5</v>
      </c>
      <c r="O42" s="8">
        <v>1</v>
      </c>
      <c r="P42" s="4" t="s">
        <v>68</v>
      </c>
      <c r="Q42" s="9">
        <f t="shared" si="2"/>
        <v>4</v>
      </c>
      <c r="R42" s="4" t="s">
        <v>9</v>
      </c>
      <c r="S42" s="21" t="s">
        <v>55</v>
      </c>
      <c r="T42" s="11"/>
    </row>
    <row r="43" spans="2:20" x14ac:dyDescent="0.25">
      <c r="B43" s="1" t="s">
        <v>0</v>
      </c>
      <c r="C43" s="2">
        <v>728</v>
      </c>
      <c r="D43" s="1" t="s">
        <v>1</v>
      </c>
      <c r="E43" s="2" t="str">
        <f t="shared" si="0"/>
        <v>0102000072818</v>
      </c>
      <c r="F43" s="3">
        <v>43382</v>
      </c>
      <c r="G43" s="4">
        <v>10</v>
      </c>
      <c r="H43" s="4" t="s">
        <v>7</v>
      </c>
      <c r="I43" s="5">
        <f>WORKDAY(F43,3,[1]DM!$A$1:$A$61)</f>
        <v>43385</v>
      </c>
      <c r="J43" s="6" t="s">
        <v>69</v>
      </c>
      <c r="K43" s="4"/>
      <c r="L43" s="4" t="s">
        <v>4</v>
      </c>
      <c r="M43" s="12">
        <v>43384</v>
      </c>
      <c r="N43" s="13" t="s">
        <v>5</v>
      </c>
      <c r="O43" s="13">
        <v>2.2000000000000002</v>
      </c>
      <c r="P43" s="4"/>
      <c r="Q43" s="9">
        <f t="shared" si="2"/>
        <v>1</v>
      </c>
      <c r="R43" s="4" t="s">
        <v>4</v>
      </c>
      <c r="S43" s="15" t="s">
        <v>70</v>
      </c>
      <c r="T43" s="11"/>
    </row>
    <row r="44" spans="2:20" x14ac:dyDescent="0.25">
      <c r="B44" s="1" t="s">
        <v>0</v>
      </c>
      <c r="C44" s="2">
        <v>729</v>
      </c>
      <c r="D44" s="1" t="s">
        <v>1</v>
      </c>
      <c r="E44" s="2" t="str">
        <f t="shared" si="0"/>
        <v>0102000072918</v>
      </c>
      <c r="F44" s="3">
        <v>43383</v>
      </c>
      <c r="G44" s="4">
        <v>10</v>
      </c>
      <c r="H44" s="4" t="s">
        <v>71</v>
      </c>
      <c r="I44" s="5">
        <f>WORKDAY(F44,9,[1]DM!$A$1:$A$61)</f>
        <v>43396</v>
      </c>
      <c r="J44" s="6"/>
      <c r="K44" s="4"/>
      <c r="L44" s="4" t="s">
        <v>4</v>
      </c>
      <c r="M44" s="7">
        <v>43395</v>
      </c>
      <c r="N44" s="8" t="s">
        <v>5</v>
      </c>
      <c r="O44" s="8">
        <v>1</v>
      </c>
      <c r="P44" s="4"/>
      <c r="Q44" s="9">
        <f t="shared" si="2"/>
        <v>1</v>
      </c>
      <c r="R44" s="4" t="s">
        <v>4</v>
      </c>
      <c r="S44" s="16" t="s">
        <v>72</v>
      </c>
      <c r="T44" s="11"/>
    </row>
    <row r="45" spans="2:20" x14ac:dyDescent="0.25">
      <c r="B45" s="1" t="s">
        <v>0</v>
      </c>
      <c r="C45" s="2">
        <v>730</v>
      </c>
      <c r="D45" s="1" t="s">
        <v>1</v>
      </c>
      <c r="E45" s="2" t="str">
        <f t="shared" si="0"/>
        <v>0102000073018</v>
      </c>
      <c r="F45" s="3">
        <v>43383</v>
      </c>
      <c r="G45" s="4">
        <v>10</v>
      </c>
      <c r="H45" s="4" t="s">
        <v>7</v>
      </c>
      <c r="I45" s="5">
        <f>WORKDAY(F45,3,[1]DM!$A$1:$A$61)</f>
        <v>43388</v>
      </c>
      <c r="J45" s="6" t="s">
        <v>8</v>
      </c>
      <c r="K45" s="4" t="s">
        <v>73</v>
      </c>
      <c r="L45" s="4" t="s">
        <v>4</v>
      </c>
      <c r="M45" s="12">
        <v>43384</v>
      </c>
      <c r="N45" s="13" t="s">
        <v>5</v>
      </c>
      <c r="O45" s="13">
        <v>2.2000000000000002</v>
      </c>
      <c r="P45" s="4"/>
      <c r="Q45" s="9">
        <f t="shared" si="2"/>
        <v>4</v>
      </c>
      <c r="R45" s="4" t="s">
        <v>4</v>
      </c>
      <c r="S45" s="10" t="s">
        <v>10</v>
      </c>
      <c r="T45" s="11"/>
    </row>
    <row r="46" spans="2:20" x14ac:dyDescent="0.25">
      <c r="B46" s="1" t="s">
        <v>0</v>
      </c>
      <c r="C46" s="2">
        <v>731</v>
      </c>
      <c r="D46" s="1" t="s">
        <v>1</v>
      </c>
      <c r="E46" s="2" t="str">
        <f t="shared" si="0"/>
        <v>0102000073118</v>
      </c>
      <c r="F46" s="3">
        <v>43383</v>
      </c>
      <c r="G46" s="4">
        <v>10</v>
      </c>
      <c r="H46" s="4" t="s">
        <v>71</v>
      </c>
      <c r="I46" s="5">
        <f>WORKDAY(F46,9,[1]DM!$A$1:$A$61)</f>
        <v>43396</v>
      </c>
      <c r="J46" s="23" t="s">
        <v>74</v>
      </c>
      <c r="K46" s="4"/>
      <c r="L46" s="4" t="s">
        <v>75</v>
      </c>
      <c r="M46" s="7">
        <v>43395</v>
      </c>
      <c r="N46" s="8" t="s">
        <v>5</v>
      </c>
      <c r="O46" s="8">
        <v>1</v>
      </c>
      <c r="P46" s="4"/>
      <c r="Q46" s="9">
        <f t="shared" si="2"/>
        <v>1</v>
      </c>
      <c r="R46" s="4" t="s">
        <v>76</v>
      </c>
      <c r="S46" s="10" t="s">
        <v>77</v>
      </c>
      <c r="T46" s="11"/>
    </row>
    <row r="47" spans="2:20" x14ac:dyDescent="0.25">
      <c r="B47" s="1" t="s">
        <v>0</v>
      </c>
      <c r="C47" s="2">
        <v>732</v>
      </c>
      <c r="D47" s="1" t="s">
        <v>1</v>
      </c>
      <c r="E47" s="2" t="str">
        <f t="shared" si="0"/>
        <v>0102000073218</v>
      </c>
      <c r="F47" s="3">
        <v>43384</v>
      </c>
      <c r="G47" s="4">
        <v>10</v>
      </c>
      <c r="H47" s="4" t="s">
        <v>54</v>
      </c>
      <c r="I47" s="5">
        <f>WORKDAY(F47,5,[1]DM!$A$1:$A$61)</f>
        <v>43391</v>
      </c>
      <c r="J47" s="6" t="s">
        <v>56</v>
      </c>
      <c r="K47" s="4"/>
      <c r="L47" s="4" t="s">
        <v>12</v>
      </c>
      <c r="M47" s="7">
        <v>43391</v>
      </c>
      <c r="N47" s="8" t="s">
        <v>5</v>
      </c>
      <c r="O47" s="8">
        <v>1</v>
      </c>
      <c r="P47" s="4" t="s">
        <v>78</v>
      </c>
      <c r="Q47" s="9">
        <f>I47-M47</f>
        <v>0</v>
      </c>
      <c r="R47" s="4" t="s">
        <v>9</v>
      </c>
      <c r="S47" s="21" t="s">
        <v>55</v>
      </c>
      <c r="T47" s="11"/>
    </row>
    <row r="48" spans="2:20" x14ac:dyDescent="0.25">
      <c r="B48" s="1" t="s">
        <v>0</v>
      </c>
      <c r="C48" s="2">
        <v>733</v>
      </c>
      <c r="D48" s="1" t="s">
        <v>1</v>
      </c>
      <c r="E48" s="2" t="str">
        <f t="shared" si="0"/>
        <v>0102000073318</v>
      </c>
      <c r="F48" s="3">
        <v>43384</v>
      </c>
      <c r="G48" s="4">
        <v>10</v>
      </c>
      <c r="H48" s="4" t="s">
        <v>54</v>
      </c>
      <c r="I48" s="5">
        <f>WORKDAY(F48,5,[1]DM!$A$1:$A$61)</f>
        <v>43391</v>
      </c>
      <c r="J48" s="6" t="s">
        <v>56</v>
      </c>
      <c r="K48" s="4"/>
      <c r="L48" s="4" t="s">
        <v>12</v>
      </c>
      <c r="M48" s="7">
        <v>43391</v>
      </c>
      <c r="N48" s="8" t="s">
        <v>5</v>
      </c>
      <c r="O48" s="8">
        <v>1</v>
      </c>
      <c r="P48" s="4" t="s">
        <v>78</v>
      </c>
      <c r="Q48" s="9">
        <f>I48-M48</f>
        <v>0</v>
      </c>
      <c r="R48" s="4" t="s">
        <v>9</v>
      </c>
      <c r="S48" s="21" t="s">
        <v>55</v>
      </c>
      <c r="T48" s="11"/>
    </row>
    <row r="49" spans="2:20" x14ac:dyDescent="0.25">
      <c r="B49" s="1" t="s">
        <v>0</v>
      </c>
      <c r="C49" s="2">
        <v>734</v>
      </c>
      <c r="D49" s="1" t="s">
        <v>1</v>
      </c>
      <c r="E49" s="2" t="str">
        <f t="shared" si="0"/>
        <v>0102000073418</v>
      </c>
      <c r="F49" s="3">
        <v>43384</v>
      </c>
      <c r="G49" s="4">
        <v>10</v>
      </c>
      <c r="H49" s="4" t="s">
        <v>54</v>
      </c>
      <c r="I49" s="5">
        <f>WORKDAY(F49,5,[1]DM!$A$1:$A$61)</f>
        <v>43391</v>
      </c>
      <c r="J49" s="6" t="s">
        <v>56</v>
      </c>
      <c r="K49" s="4"/>
      <c r="L49" s="4" t="s">
        <v>12</v>
      </c>
      <c r="M49" s="7">
        <v>43391</v>
      </c>
      <c r="N49" s="8" t="s">
        <v>5</v>
      </c>
      <c r="O49" s="8">
        <v>1</v>
      </c>
      <c r="P49" s="4" t="s">
        <v>78</v>
      </c>
      <c r="Q49" s="9">
        <f>I49-M49</f>
        <v>0</v>
      </c>
      <c r="R49" s="4" t="s">
        <v>9</v>
      </c>
      <c r="S49" s="21" t="s">
        <v>55</v>
      </c>
      <c r="T49" s="11"/>
    </row>
    <row r="50" spans="2:20" x14ac:dyDescent="0.25">
      <c r="B50" s="1" t="s">
        <v>0</v>
      </c>
      <c r="C50" s="2">
        <v>735</v>
      </c>
      <c r="D50" s="1" t="s">
        <v>1</v>
      </c>
      <c r="E50" s="2" t="str">
        <f t="shared" si="0"/>
        <v>0102000073518</v>
      </c>
      <c r="F50" s="3">
        <v>43384</v>
      </c>
      <c r="G50" s="4">
        <v>10</v>
      </c>
      <c r="H50" s="4" t="s">
        <v>7</v>
      </c>
      <c r="I50" s="5">
        <f>WORKDAY(F50,5,[1]DM!$A$1:$A$61)</f>
        <v>43391</v>
      </c>
      <c r="J50" s="6" t="s">
        <v>79</v>
      </c>
      <c r="K50" s="4"/>
      <c r="L50" s="4" t="s">
        <v>4</v>
      </c>
      <c r="M50" s="7">
        <v>43390</v>
      </c>
      <c r="N50" s="8" t="s">
        <v>5</v>
      </c>
      <c r="O50" s="8">
        <v>1</v>
      </c>
      <c r="P50" s="4"/>
      <c r="Q50" s="9">
        <f t="shared" si="2"/>
        <v>1</v>
      </c>
      <c r="R50" s="4" t="s">
        <v>4</v>
      </c>
      <c r="S50" s="14" t="s">
        <v>80</v>
      </c>
      <c r="T50" s="11"/>
    </row>
    <row r="51" spans="2:20" x14ac:dyDescent="0.25">
      <c r="B51" s="1" t="s">
        <v>0</v>
      </c>
      <c r="C51" s="2">
        <v>736</v>
      </c>
      <c r="D51" s="1" t="s">
        <v>1</v>
      </c>
      <c r="E51" s="2" t="str">
        <f t="shared" si="0"/>
        <v>0102000073618</v>
      </c>
      <c r="F51" s="3">
        <v>43384</v>
      </c>
      <c r="G51" s="4">
        <v>10</v>
      </c>
      <c r="H51" s="4" t="s">
        <v>34</v>
      </c>
      <c r="I51" s="5">
        <f>WORKDAY(F51,9,[1]DM!$A$1:$A$61)</f>
        <v>43397</v>
      </c>
      <c r="J51" s="6"/>
      <c r="K51" s="4"/>
      <c r="L51" s="4" t="s">
        <v>12</v>
      </c>
      <c r="M51" s="7">
        <v>43395</v>
      </c>
      <c r="N51" s="8" t="s">
        <v>5</v>
      </c>
      <c r="O51" s="8">
        <v>1</v>
      </c>
      <c r="P51" s="4" t="s">
        <v>31</v>
      </c>
      <c r="Q51" s="9">
        <f t="shared" si="2"/>
        <v>2</v>
      </c>
      <c r="R51" s="4" t="s">
        <v>9</v>
      </c>
      <c r="S51" s="10" t="s">
        <v>81</v>
      </c>
      <c r="T51" s="11"/>
    </row>
    <row r="52" spans="2:20" x14ac:dyDescent="0.25">
      <c r="B52" s="1" t="s">
        <v>0</v>
      </c>
      <c r="C52" s="2">
        <v>737</v>
      </c>
      <c r="D52" s="1" t="s">
        <v>1</v>
      </c>
      <c r="E52" s="2" t="str">
        <f t="shared" si="0"/>
        <v>0102000073718</v>
      </c>
      <c r="F52" s="3">
        <v>43384</v>
      </c>
      <c r="G52" s="4">
        <v>10</v>
      </c>
      <c r="H52" s="4" t="s">
        <v>7</v>
      </c>
      <c r="I52" s="5">
        <f>WORKDAY(F52,3,[1]DM!$A$1:$A$61)</f>
        <v>43389</v>
      </c>
      <c r="J52" s="6" t="s">
        <v>58</v>
      </c>
      <c r="K52" s="4" t="s">
        <v>82</v>
      </c>
      <c r="L52" s="4" t="s">
        <v>4</v>
      </c>
      <c r="M52" s="12">
        <v>43385</v>
      </c>
      <c r="N52" s="13" t="s">
        <v>5</v>
      </c>
      <c r="O52" s="13">
        <v>2.2000000000000002</v>
      </c>
      <c r="P52" s="4"/>
      <c r="Q52" s="9">
        <f t="shared" si="2"/>
        <v>4</v>
      </c>
      <c r="R52" s="4" t="s">
        <v>9</v>
      </c>
      <c r="S52" s="14" t="s">
        <v>59</v>
      </c>
      <c r="T52" s="11"/>
    </row>
    <row r="53" spans="2:20" x14ac:dyDescent="0.25">
      <c r="B53" s="1" t="s">
        <v>0</v>
      </c>
      <c r="C53" s="2">
        <v>738</v>
      </c>
      <c r="D53" s="1" t="s">
        <v>1</v>
      </c>
      <c r="E53" s="2" t="str">
        <f t="shared" si="0"/>
        <v>0102000073818</v>
      </c>
      <c r="F53" s="3">
        <v>43384</v>
      </c>
      <c r="G53" s="4">
        <v>10</v>
      </c>
      <c r="H53" s="4" t="s">
        <v>7</v>
      </c>
      <c r="I53" s="5">
        <f>WORKDAY(F53,5,[1]DM!$A$1:$A$61)</f>
        <v>43391</v>
      </c>
      <c r="J53" s="6" t="s">
        <v>83</v>
      </c>
      <c r="K53" s="4" t="s">
        <v>79</v>
      </c>
      <c r="L53" s="4" t="s">
        <v>4</v>
      </c>
      <c r="M53" s="7">
        <v>43390</v>
      </c>
      <c r="N53" s="8" t="s">
        <v>5</v>
      </c>
      <c r="O53" s="8">
        <v>1</v>
      </c>
      <c r="P53" s="4" t="s">
        <v>60</v>
      </c>
      <c r="Q53" s="9">
        <f t="shared" si="2"/>
        <v>1</v>
      </c>
      <c r="R53" s="4" t="s">
        <v>4</v>
      </c>
      <c r="S53" s="14" t="s">
        <v>80</v>
      </c>
      <c r="T53" s="11"/>
    </row>
    <row r="54" spans="2:20" x14ac:dyDescent="0.25">
      <c r="B54" s="1" t="s">
        <v>0</v>
      </c>
      <c r="C54" s="2">
        <v>739</v>
      </c>
      <c r="D54" s="1" t="s">
        <v>1</v>
      </c>
      <c r="E54" s="2" t="str">
        <f t="shared" si="0"/>
        <v>0102000073918</v>
      </c>
      <c r="F54" s="3">
        <v>43384</v>
      </c>
      <c r="G54" s="4">
        <v>10</v>
      </c>
      <c r="H54" s="4" t="s">
        <v>54</v>
      </c>
      <c r="I54" s="5">
        <f>WORKDAY(F54,5,[1]DM!$A$1:$A$61)</f>
        <v>43391</v>
      </c>
      <c r="J54" s="6" t="s">
        <v>56</v>
      </c>
      <c r="K54" s="4"/>
      <c r="L54" s="4" t="s">
        <v>12</v>
      </c>
      <c r="M54" s="7">
        <v>43391</v>
      </c>
      <c r="N54" s="8" t="s">
        <v>5</v>
      </c>
      <c r="O54" s="8">
        <v>1</v>
      </c>
      <c r="P54" s="4" t="s">
        <v>31</v>
      </c>
      <c r="Q54" s="9">
        <f>I54-M54</f>
        <v>0</v>
      </c>
      <c r="R54" s="4" t="s">
        <v>9</v>
      </c>
      <c r="S54" s="21" t="s">
        <v>55</v>
      </c>
      <c r="T54" s="11"/>
    </row>
    <row r="55" spans="2:20" x14ac:dyDescent="0.25">
      <c r="B55" s="1" t="s">
        <v>0</v>
      </c>
      <c r="C55" s="2">
        <v>740</v>
      </c>
      <c r="D55" s="1" t="s">
        <v>1</v>
      </c>
      <c r="E55" s="2" t="str">
        <f t="shared" si="0"/>
        <v>0102000074018</v>
      </c>
      <c r="F55" s="3">
        <v>43384</v>
      </c>
      <c r="G55" s="4">
        <v>10</v>
      </c>
      <c r="H55" s="4" t="s">
        <v>54</v>
      </c>
      <c r="I55" s="5">
        <f>WORKDAY(F55,5,[1]DM!$A$1:$A$61)</f>
        <v>43391</v>
      </c>
      <c r="J55" s="6" t="s">
        <v>56</v>
      </c>
      <c r="K55" s="4"/>
      <c r="L55" s="4" t="s">
        <v>12</v>
      </c>
      <c r="M55" s="7">
        <v>43391</v>
      </c>
      <c r="N55" s="8" t="s">
        <v>5</v>
      </c>
      <c r="O55" s="8">
        <v>1</v>
      </c>
      <c r="P55" s="4" t="s">
        <v>84</v>
      </c>
      <c r="Q55" s="9">
        <f>I55-M55</f>
        <v>0</v>
      </c>
      <c r="R55" s="4" t="s">
        <v>9</v>
      </c>
      <c r="S55" s="21" t="s">
        <v>55</v>
      </c>
      <c r="T55" s="11"/>
    </row>
    <row r="56" spans="2:20" x14ac:dyDescent="0.25">
      <c r="B56" s="1" t="s">
        <v>0</v>
      </c>
      <c r="C56" s="2">
        <v>741</v>
      </c>
      <c r="D56" s="1" t="s">
        <v>1</v>
      </c>
      <c r="E56" s="2" t="str">
        <f t="shared" si="0"/>
        <v>0102000074118</v>
      </c>
      <c r="F56" s="3">
        <v>43384</v>
      </c>
      <c r="G56" s="4">
        <v>10</v>
      </c>
      <c r="H56" s="4" t="s">
        <v>54</v>
      </c>
      <c r="I56" s="5">
        <f>WORKDAY(F56,5,[1]DM!$A$1:$A$61)</f>
        <v>43391</v>
      </c>
      <c r="J56" s="6" t="s">
        <v>56</v>
      </c>
      <c r="K56" s="4"/>
      <c r="L56" s="4" t="s">
        <v>12</v>
      </c>
      <c r="M56" s="7">
        <v>43391</v>
      </c>
      <c r="N56" s="8" t="s">
        <v>5</v>
      </c>
      <c r="O56" s="8">
        <v>1</v>
      </c>
      <c r="P56" s="4" t="s">
        <v>85</v>
      </c>
      <c r="Q56" s="9">
        <f>I56-M56</f>
        <v>0</v>
      </c>
      <c r="R56" s="4" t="s">
        <v>9</v>
      </c>
      <c r="S56" s="21" t="s">
        <v>55</v>
      </c>
      <c r="T56" s="11"/>
    </row>
    <row r="57" spans="2:20" x14ac:dyDescent="0.25">
      <c r="B57" s="1" t="s">
        <v>0</v>
      </c>
      <c r="C57" s="2">
        <v>742</v>
      </c>
      <c r="D57" s="1" t="s">
        <v>1</v>
      </c>
      <c r="E57" s="2" t="str">
        <f t="shared" si="0"/>
        <v>0102000074218</v>
      </c>
      <c r="F57" s="3">
        <v>43384</v>
      </c>
      <c r="G57" s="4">
        <v>10</v>
      </c>
      <c r="H57" s="4" t="s">
        <v>54</v>
      </c>
      <c r="I57" s="5">
        <f>WORKDAY(F57,5,[1]DM!$A$1:$A$61)</f>
        <v>43391</v>
      </c>
      <c r="J57" s="6" t="s">
        <v>56</v>
      </c>
      <c r="K57" s="4"/>
      <c r="L57" s="4" t="s">
        <v>12</v>
      </c>
      <c r="M57" s="7">
        <v>43391</v>
      </c>
      <c r="N57" s="8" t="s">
        <v>5</v>
      </c>
      <c r="O57" s="8">
        <v>1</v>
      </c>
      <c r="P57" s="4" t="s">
        <v>85</v>
      </c>
      <c r="Q57" s="9">
        <f>I57-M57</f>
        <v>0</v>
      </c>
      <c r="R57" s="4" t="s">
        <v>9</v>
      </c>
      <c r="S57" s="21" t="s">
        <v>55</v>
      </c>
      <c r="T57" s="11"/>
    </row>
    <row r="58" spans="2:20" x14ac:dyDescent="0.25">
      <c r="B58" s="1" t="s">
        <v>0</v>
      </c>
      <c r="C58" s="2">
        <v>743</v>
      </c>
      <c r="D58" s="1" t="s">
        <v>1</v>
      </c>
      <c r="E58" s="2" t="str">
        <f t="shared" si="0"/>
        <v>0102000074318</v>
      </c>
      <c r="F58" s="3">
        <v>43384</v>
      </c>
      <c r="G58" s="4">
        <v>10</v>
      </c>
      <c r="H58" s="4" t="s">
        <v>54</v>
      </c>
      <c r="I58" s="5">
        <f>WORKDAY(F58,5,[1]DM!$A$1:$A$61)</f>
        <v>43391</v>
      </c>
      <c r="J58" s="6" t="s">
        <v>56</v>
      </c>
      <c r="K58" s="4"/>
      <c r="L58" s="4" t="s">
        <v>12</v>
      </c>
      <c r="M58" s="7">
        <v>43391</v>
      </c>
      <c r="N58" s="8" t="s">
        <v>5</v>
      </c>
      <c r="O58" s="8">
        <v>1</v>
      </c>
      <c r="P58" s="4" t="s">
        <v>86</v>
      </c>
      <c r="Q58" s="9">
        <f>I58-M58</f>
        <v>0</v>
      </c>
      <c r="R58" s="4" t="s">
        <v>9</v>
      </c>
      <c r="S58" s="21" t="s">
        <v>55</v>
      </c>
      <c r="T58" s="11"/>
    </row>
    <row r="59" spans="2:20" x14ac:dyDescent="0.25">
      <c r="B59" s="1" t="s">
        <v>0</v>
      </c>
      <c r="C59" s="2">
        <v>744</v>
      </c>
      <c r="D59" s="1" t="s">
        <v>1</v>
      </c>
      <c r="E59" s="2" t="str">
        <f t="shared" si="0"/>
        <v>0102000074418</v>
      </c>
      <c r="F59" s="3">
        <v>43384</v>
      </c>
      <c r="G59" s="4">
        <v>10</v>
      </c>
      <c r="H59" s="4" t="s">
        <v>54</v>
      </c>
      <c r="I59" s="5">
        <f>WORKDAY(F59,5,[1]DM!$A$1:$A$61)</f>
        <v>43391</v>
      </c>
      <c r="J59" s="6" t="s">
        <v>56</v>
      </c>
      <c r="K59" s="4"/>
      <c r="L59" s="4" t="s">
        <v>12</v>
      </c>
      <c r="M59" s="7">
        <v>43391</v>
      </c>
      <c r="N59" s="8" t="s">
        <v>5</v>
      </c>
      <c r="O59" s="8">
        <v>1</v>
      </c>
      <c r="P59" s="4" t="s">
        <v>87</v>
      </c>
      <c r="Q59" s="9">
        <f t="shared" si="2"/>
        <v>0</v>
      </c>
      <c r="R59" s="4" t="s">
        <v>9</v>
      </c>
      <c r="S59" s="21" t="s">
        <v>55</v>
      </c>
      <c r="T59" s="11"/>
    </row>
    <row r="60" spans="2:20" x14ac:dyDescent="0.25">
      <c r="B60" s="1" t="s">
        <v>0</v>
      </c>
      <c r="C60" s="2">
        <v>745</v>
      </c>
      <c r="D60" s="1" t="s">
        <v>1</v>
      </c>
      <c r="E60" s="2" t="str">
        <f t="shared" si="0"/>
        <v>0102000074518</v>
      </c>
      <c r="F60" s="3">
        <v>43384</v>
      </c>
      <c r="G60" s="4">
        <v>10</v>
      </c>
      <c r="H60" s="4" t="s">
        <v>54</v>
      </c>
      <c r="I60" s="5">
        <f>WORKDAY(F60,5,[1]DM!$A$1:$A$61)</f>
        <v>43391</v>
      </c>
      <c r="J60" s="6" t="s">
        <v>56</v>
      </c>
      <c r="K60" s="4"/>
      <c r="L60" s="4" t="s">
        <v>12</v>
      </c>
      <c r="M60" s="7">
        <v>43391</v>
      </c>
      <c r="N60" s="8" t="s">
        <v>5</v>
      </c>
      <c r="O60" s="8">
        <v>1</v>
      </c>
      <c r="P60" s="4" t="s">
        <v>87</v>
      </c>
      <c r="Q60" s="9">
        <f>I60-M60</f>
        <v>0</v>
      </c>
      <c r="R60" s="4" t="s">
        <v>9</v>
      </c>
      <c r="S60" s="21" t="s">
        <v>55</v>
      </c>
      <c r="T60" s="11"/>
    </row>
    <row r="61" spans="2:20" x14ac:dyDescent="0.25">
      <c r="B61" s="1" t="s">
        <v>0</v>
      </c>
      <c r="C61" s="2">
        <v>746</v>
      </c>
      <c r="D61" s="1" t="s">
        <v>1</v>
      </c>
      <c r="E61" s="2" t="str">
        <f t="shared" si="0"/>
        <v>0102000074618</v>
      </c>
      <c r="F61" s="3">
        <v>43384</v>
      </c>
      <c r="G61" s="4">
        <v>10</v>
      </c>
      <c r="H61" s="4" t="s">
        <v>7</v>
      </c>
      <c r="I61" s="5">
        <f>WORKDAY(F61,3,[1]DM!$A$1:$A$61)</f>
        <v>43389</v>
      </c>
      <c r="J61" s="6" t="s">
        <v>88</v>
      </c>
      <c r="K61" s="4"/>
      <c r="L61" s="4" t="s">
        <v>4</v>
      </c>
      <c r="M61" s="12">
        <v>43385</v>
      </c>
      <c r="N61" s="13" t="s">
        <v>5</v>
      </c>
      <c r="O61" s="13">
        <v>2.2000000000000002</v>
      </c>
      <c r="P61" s="4"/>
      <c r="Q61" s="9">
        <f t="shared" si="2"/>
        <v>4</v>
      </c>
      <c r="R61" s="4" t="s">
        <v>9</v>
      </c>
      <c r="S61" s="10" t="s">
        <v>89</v>
      </c>
      <c r="T61" s="11"/>
    </row>
    <row r="62" spans="2:20" x14ac:dyDescent="0.25">
      <c r="B62" s="1" t="s">
        <v>0</v>
      </c>
      <c r="C62" s="2">
        <v>747</v>
      </c>
      <c r="D62" s="1" t="s">
        <v>1</v>
      </c>
      <c r="E62" s="2" t="str">
        <f t="shared" si="0"/>
        <v>0102000074718</v>
      </c>
      <c r="F62" s="3">
        <v>43384</v>
      </c>
      <c r="G62" s="4">
        <v>10</v>
      </c>
      <c r="H62" s="4" t="s">
        <v>7</v>
      </c>
      <c r="I62" s="5">
        <f>WORKDAY(F62,3,[1]DM!$A$1:$A$61)</f>
        <v>43389</v>
      </c>
      <c r="J62" s="6" t="s">
        <v>88</v>
      </c>
      <c r="K62" s="4"/>
      <c r="L62" s="4" t="s">
        <v>4</v>
      </c>
      <c r="M62" s="12">
        <v>43385</v>
      </c>
      <c r="N62" s="13" t="s">
        <v>5</v>
      </c>
      <c r="O62" s="13">
        <v>2.2000000000000002</v>
      </c>
      <c r="P62" s="4"/>
      <c r="Q62" s="9">
        <f t="shared" si="2"/>
        <v>4</v>
      </c>
      <c r="R62" s="4" t="s">
        <v>9</v>
      </c>
      <c r="S62" s="10" t="s">
        <v>90</v>
      </c>
      <c r="T62" s="11"/>
    </row>
    <row r="63" spans="2:20" x14ac:dyDescent="0.25">
      <c r="B63" s="1" t="s">
        <v>0</v>
      </c>
      <c r="C63" s="2">
        <v>748</v>
      </c>
      <c r="D63" s="1" t="s">
        <v>1</v>
      </c>
      <c r="E63" s="2" t="str">
        <f t="shared" si="0"/>
        <v>0102000074818</v>
      </c>
      <c r="F63" s="3">
        <v>43384</v>
      </c>
      <c r="G63" s="4">
        <v>10</v>
      </c>
      <c r="H63" s="4" t="s">
        <v>7</v>
      </c>
      <c r="I63" s="5">
        <f>WORKDAY(F63,3,[1]DM!$A$1:$A$61)</f>
        <v>43389</v>
      </c>
      <c r="J63" s="6" t="s">
        <v>88</v>
      </c>
      <c r="K63" s="4"/>
      <c r="L63" s="4" t="s">
        <v>4</v>
      </c>
      <c r="M63" s="12">
        <v>43385</v>
      </c>
      <c r="N63" s="13" t="s">
        <v>5</v>
      </c>
      <c r="O63" s="13">
        <v>2.2000000000000002</v>
      </c>
      <c r="P63" s="4"/>
      <c r="Q63" s="9">
        <f t="shared" si="2"/>
        <v>4</v>
      </c>
      <c r="R63" s="4" t="s">
        <v>9</v>
      </c>
      <c r="S63" s="10" t="s">
        <v>91</v>
      </c>
      <c r="T63" s="11"/>
    </row>
    <row r="64" spans="2:20" x14ac:dyDescent="0.25">
      <c r="B64" s="1" t="s">
        <v>0</v>
      </c>
      <c r="C64" s="2">
        <v>749</v>
      </c>
      <c r="D64" s="1" t="s">
        <v>1</v>
      </c>
      <c r="E64" s="2" t="str">
        <f t="shared" si="0"/>
        <v>0102000074918</v>
      </c>
      <c r="F64" s="3">
        <v>43384</v>
      </c>
      <c r="G64" s="4">
        <v>10</v>
      </c>
      <c r="H64" s="4" t="s">
        <v>7</v>
      </c>
      <c r="I64" s="5">
        <f>WORKDAY(F64,3,[1]DM!$A$1:$A$61)</f>
        <v>43389</v>
      </c>
      <c r="J64" s="6" t="s">
        <v>88</v>
      </c>
      <c r="K64" s="4"/>
      <c r="L64" s="4" t="s">
        <v>4</v>
      </c>
      <c r="M64" s="12">
        <v>43385</v>
      </c>
      <c r="N64" s="13" t="s">
        <v>5</v>
      </c>
      <c r="O64" s="13">
        <v>2.2000000000000002</v>
      </c>
      <c r="P64" s="4"/>
      <c r="Q64" s="9">
        <f t="shared" si="2"/>
        <v>4</v>
      </c>
      <c r="R64" s="4" t="s">
        <v>9</v>
      </c>
      <c r="S64" s="10" t="s">
        <v>92</v>
      </c>
      <c r="T64" s="11"/>
    </row>
    <row r="65" spans="2:20" x14ac:dyDescent="0.25">
      <c r="B65" s="1" t="s">
        <v>0</v>
      </c>
      <c r="C65" s="2">
        <v>750</v>
      </c>
      <c r="D65" s="1" t="s">
        <v>1</v>
      </c>
      <c r="E65" s="2" t="str">
        <f t="shared" ref="E65:E128" si="3">CONCATENATE($B$120,C65,$D$21)</f>
        <v>0102000075018</v>
      </c>
      <c r="F65" s="3">
        <v>43384</v>
      </c>
      <c r="G65" s="4">
        <v>10</v>
      </c>
      <c r="H65" s="4" t="s">
        <v>54</v>
      </c>
      <c r="I65" s="5">
        <f>WORKDAY(F65,5,[1]DM!$A$1:$A$61)</f>
        <v>43391</v>
      </c>
      <c r="J65" s="6" t="s">
        <v>56</v>
      </c>
      <c r="K65" s="4"/>
      <c r="L65" s="4" t="s">
        <v>12</v>
      </c>
      <c r="M65" s="7">
        <v>43391</v>
      </c>
      <c r="N65" s="8" t="s">
        <v>5</v>
      </c>
      <c r="O65" s="8">
        <v>1</v>
      </c>
      <c r="P65" s="4" t="s">
        <v>93</v>
      </c>
      <c r="Q65" s="9">
        <f t="shared" si="2"/>
        <v>0</v>
      </c>
      <c r="R65" s="4" t="s">
        <v>9</v>
      </c>
      <c r="S65" s="21" t="s">
        <v>55</v>
      </c>
      <c r="T65" s="11"/>
    </row>
    <row r="66" spans="2:20" x14ac:dyDescent="0.25">
      <c r="B66" s="1" t="s">
        <v>0</v>
      </c>
      <c r="C66" s="2">
        <v>751</v>
      </c>
      <c r="D66" s="1" t="s">
        <v>1</v>
      </c>
      <c r="E66" s="2" t="str">
        <f t="shared" si="3"/>
        <v>0102000075118</v>
      </c>
      <c r="F66" s="3">
        <v>43388</v>
      </c>
      <c r="G66" s="4">
        <v>10</v>
      </c>
      <c r="H66" s="4" t="s">
        <v>7</v>
      </c>
      <c r="I66" s="5">
        <f>WORKDAY(F66,3,[1]DM!$A$1:$A$61)</f>
        <v>43391</v>
      </c>
      <c r="J66" s="6"/>
      <c r="K66" s="4"/>
      <c r="L66" s="4" t="s">
        <v>4</v>
      </c>
      <c r="M66" s="7">
        <v>43390</v>
      </c>
      <c r="N66" s="8" t="s">
        <v>5</v>
      </c>
      <c r="O66" s="8">
        <v>1</v>
      </c>
      <c r="P66" s="4"/>
      <c r="Q66" s="9">
        <f t="shared" si="2"/>
        <v>1</v>
      </c>
      <c r="R66" s="4" t="s">
        <v>9</v>
      </c>
      <c r="S66" s="14" t="s">
        <v>94</v>
      </c>
      <c r="T66" s="11"/>
    </row>
    <row r="67" spans="2:20" x14ac:dyDescent="0.25">
      <c r="B67" s="1" t="s">
        <v>0</v>
      </c>
      <c r="C67" s="2">
        <v>752</v>
      </c>
      <c r="D67" s="1" t="s">
        <v>1</v>
      </c>
      <c r="E67" s="2" t="str">
        <f t="shared" si="3"/>
        <v>0102000075218</v>
      </c>
      <c r="F67" s="3">
        <v>43388</v>
      </c>
      <c r="G67" s="4">
        <v>10</v>
      </c>
      <c r="H67" s="4" t="s">
        <v>95</v>
      </c>
      <c r="I67" s="5">
        <f>WORKDAY(F67,5,[1]DM!$A$1:$A$61)</f>
        <v>43395</v>
      </c>
      <c r="J67" s="6" t="s">
        <v>79</v>
      </c>
      <c r="K67" s="4"/>
      <c r="L67" s="4" t="s">
        <v>4</v>
      </c>
      <c r="M67" s="7">
        <v>43392</v>
      </c>
      <c r="N67" s="8" t="s">
        <v>5</v>
      </c>
      <c r="O67" s="8">
        <v>1</v>
      </c>
      <c r="P67" s="4"/>
      <c r="Q67" s="9">
        <f t="shared" si="2"/>
        <v>3</v>
      </c>
      <c r="R67" s="4" t="s">
        <v>9</v>
      </c>
      <c r="S67" s="10" t="s">
        <v>96</v>
      </c>
      <c r="T67" s="11"/>
    </row>
    <row r="68" spans="2:20" x14ac:dyDescent="0.25">
      <c r="B68" s="1" t="s">
        <v>0</v>
      </c>
      <c r="C68" s="2">
        <v>753</v>
      </c>
      <c r="D68" s="1" t="s">
        <v>1</v>
      </c>
      <c r="E68" s="2" t="str">
        <f t="shared" si="3"/>
        <v>0102000075318</v>
      </c>
      <c r="F68" s="5">
        <v>43389</v>
      </c>
      <c r="G68" s="22">
        <v>10</v>
      </c>
      <c r="H68" s="22" t="s">
        <v>95</v>
      </c>
      <c r="I68" s="5">
        <f>WORKDAY(F68,5,[1]DM!$A$1:$A$61)</f>
        <v>43396</v>
      </c>
      <c r="J68" s="24"/>
      <c r="K68" s="22"/>
      <c r="L68" s="22" t="s">
        <v>12</v>
      </c>
      <c r="M68" s="7">
        <v>43395</v>
      </c>
      <c r="N68" s="8" t="s">
        <v>5</v>
      </c>
      <c r="O68" s="8">
        <v>1</v>
      </c>
      <c r="P68" s="25"/>
      <c r="Q68" s="26">
        <f t="shared" si="2"/>
        <v>1</v>
      </c>
      <c r="R68" s="25" t="s">
        <v>12</v>
      </c>
      <c r="S68" s="14" t="s">
        <v>97</v>
      </c>
      <c r="T68" s="11"/>
    </row>
    <row r="69" spans="2:20" x14ac:dyDescent="0.25">
      <c r="B69" s="1" t="s">
        <v>0</v>
      </c>
      <c r="C69" s="2">
        <v>754</v>
      </c>
      <c r="D69" s="1" t="s">
        <v>1</v>
      </c>
      <c r="E69" s="2" t="str">
        <f t="shared" si="3"/>
        <v>0102000075418</v>
      </c>
      <c r="F69" s="3">
        <v>43389</v>
      </c>
      <c r="G69" s="4">
        <v>10</v>
      </c>
      <c r="H69" s="4" t="s">
        <v>7</v>
      </c>
      <c r="I69" s="5">
        <f>WORKDAY(F69,3,[1]DM!$A$1:$A$61)</f>
        <v>43392</v>
      </c>
      <c r="J69" s="6" t="s">
        <v>98</v>
      </c>
      <c r="K69" s="4"/>
      <c r="L69" s="4" t="s">
        <v>12</v>
      </c>
      <c r="M69" s="12">
        <v>43390</v>
      </c>
      <c r="N69" s="13" t="s">
        <v>5</v>
      </c>
      <c r="O69" s="13">
        <v>2.2000000000000002</v>
      </c>
      <c r="P69" s="4"/>
      <c r="Q69" s="9">
        <f t="shared" si="2"/>
        <v>2</v>
      </c>
      <c r="R69" s="4" t="s">
        <v>12</v>
      </c>
      <c r="S69" s="10" t="s">
        <v>99</v>
      </c>
      <c r="T69" s="11"/>
    </row>
    <row r="70" spans="2:20" x14ac:dyDescent="0.25">
      <c r="B70" s="1" t="s">
        <v>0</v>
      </c>
      <c r="C70" s="2">
        <v>755</v>
      </c>
      <c r="D70" s="1" t="s">
        <v>1</v>
      </c>
      <c r="E70" s="2" t="str">
        <f t="shared" si="3"/>
        <v>0102000075518</v>
      </c>
      <c r="F70" s="3">
        <v>43389</v>
      </c>
      <c r="G70" s="4">
        <v>10</v>
      </c>
      <c r="H70" s="4" t="s">
        <v>7</v>
      </c>
      <c r="I70" s="5">
        <f>WORKDAY(F70,3,[1]DM!$A$1:$A$61)</f>
        <v>43392</v>
      </c>
      <c r="J70" s="6" t="s">
        <v>100</v>
      </c>
      <c r="K70" s="4"/>
      <c r="L70" s="4" t="s">
        <v>12</v>
      </c>
      <c r="M70" s="12">
        <v>43392</v>
      </c>
      <c r="N70" s="13" t="s">
        <v>5</v>
      </c>
      <c r="O70" s="13">
        <v>2.2000000000000002</v>
      </c>
      <c r="P70" s="4"/>
      <c r="Q70" s="9">
        <f t="shared" si="2"/>
        <v>0</v>
      </c>
      <c r="R70" s="4" t="s">
        <v>12</v>
      </c>
      <c r="S70" s="14" t="s">
        <v>101</v>
      </c>
      <c r="T70" s="11"/>
    </row>
    <row r="71" spans="2:20" x14ac:dyDescent="0.25">
      <c r="B71" s="1" t="s">
        <v>0</v>
      </c>
      <c r="C71" s="2">
        <v>756</v>
      </c>
      <c r="D71" s="1" t="s">
        <v>1</v>
      </c>
      <c r="E71" s="2" t="str">
        <f t="shared" si="3"/>
        <v>0102000075618</v>
      </c>
      <c r="F71" s="3">
        <v>43389</v>
      </c>
      <c r="G71" s="4">
        <v>10</v>
      </c>
      <c r="H71" s="4" t="s">
        <v>7</v>
      </c>
      <c r="I71" s="5">
        <f>WORKDAY(F71,3,[1]DM!$A$1:$A$61)</f>
        <v>43392</v>
      </c>
      <c r="J71" s="6" t="s">
        <v>100</v>
      </c>
      <c r="K71" s="4"/>
      <c r="L71" s="4" t="s">
        <v>12</v>
      </c>
      <c r="M71" s="12">
        <v>43392</v>
      </c>
      <c r="N71" s="13" t="s">
        <v>5</v>
      </c>
      <c r="O71" s="13">
        <v>2.2000000000000002</v>
      </c>
      <c r="P71" s="4"/>
      <c r="Q71" s="9">
        <f t="shared" si="2"/>
        <v>0</v>
      </c>
      <c r="R71" s="4" t="s">
        <v>12</v>
      </c>
      <c r="S71" s="10" t="s">
        <v>102</v>
      </c>
      <c r="T71" s="11"/>
    </row>
    <row r="72" spans="2:20" x14ac:dyDescent="0.25">
      <c r="B72" s="1" t="s">
        <v>0</v>
      </c>
      <c r="C72" s="2">
        <v>757</v>
      </c>
      <c r="D72" s="1" t="s">
        <v>1</v>
      </c>
      <c r="E72" s="2" t="str">
        <f t="shared" si="3"/>
        <v>0102000075718</v>
      </c>
      <c r="F72" s="3">
        <v>43389</v>
      </c>
      <c r="G72" s="4">
        <v>10</v>
      </c>
      <c r="H72" s="4" t="s">
        <v>71</v>
      </c>
      <c r="I72" s="5">
        <f>WORKDAY(F72,5,[1]DM!$A$1:$A$61)</f>
        <v>43396</v>
      </c>
      <c r="J72" s="6"/>
      <c r="K72" s="4"/>
      <c r="L72" s="4" t="s">
        <v>12</v>
      </c>
      <c r="M72" s="7">
        <v>43395</v>
      </c>
      <c r="N72" s="8" t="s">
        <v>5</v>
      </c>
      <c r="O72" s="8">
        <v>1</v>
      </c>
      <c r="P72" s="4"/>
      <c r="Q72" s="9">
        <f t="shared" si="2"/>
        <v>1</v>
      </c>
      <c r="R72" s="4" t="s">
        <v>12</v>
      </c>
      <c r="S72" s="16" t="s">
        <v>103</v>
      </c>
      <c r="T72" s="11"/>
    </row>
    <row r="73" spans="2:20" x14ac:dyDescent="0.25">
      <c r="B73" s="1" t="s">
        <v>0</v>
      </c>
      <c r="C73" s="2">
        <v>758</v>
      </c>
      <c r="D73" s="1" t="s">
        <v>1</v>
      </c>
      <c r="E73" s="2" t="str">
        <f t="shared" si="3"/>
        <v>0102000075818</v>
      </c>
      <c r="F73" s="3">
        <v>43389</v>
      </c>
      <c r="G73" s="4">
        <v>10</v>
      </c>
      <c r="H73" s="4" t="s">
        <v>71</v>
      </c>
      <c r="I73" s="5">
        <f>WORKDAY(F73,5,[1]DM!$A$1:$A$61)</f>
        <v>43396</v>
      </c>
      <c r="J73" s="6"/>
      <c r="K73" s="4"/>
      <c r="L73" s="4" t="s">
        <v>12</v>
      </c>
      <c r="M73" s="7">
        <v>43395</v>
      </c>
      <c r="N73" s="8" t="s">
        <v>5</v>
      </c>
      <c r="O73" s="8">
        <v>1</v>
      </c>
      <c r="P73" s="4"/>
      <c r="Q73" s="9">
        <f t="shared" si="2"/>
        <v>1</v>
      </c>
      <c r="R73" s="4" t="s">
        <v>12</v>
      </c>
      <c r="S73" s="10" t="s">
        <v>104</v>
      </c>
      <c r="T73" s="11"/>
    </row>
    <row r="74" spans="2:20" x14ac:dyDescent="0.25">
      <c r="B74" s="1" t="s">
        <v>0</v>
      </c>
      <c r="C74" s="2">
        <v>759</v>
      </c>
      <c r="D74" s="1" t="s">
        <v>1</v>
      </c>
      <c r="E74" s="2" t="str">
        <f t="shared" si="3"/>
        <v>0102000075918</v>
      </c>
      <c r="F74" s="3">
        <v>43390</v>
      </c>
      <c r="G74" s="4">
        <v>10</v>
      </c>
      <c r="H74" s="4" t="s">
        <v>7</v>
      </c>
      <c r="I74" s="5">
        <f>WORKDAY(F74,3,[1]DM!$A$1:$A$61)</f>
        <v>43395</v>
      </c>
      <c r="J74" s="6" t="s">
        <v>100</v>
      </c>
      <c r="K74" s="4"/>
      <c r="L74" s="4" t="s">
        <v>12</v>
      </c>
      <c r="M74" s="12">
        <v>43392</v>
      </c>
      <c r="N74" s="13" t="s">
        <v>5</v>
      </c>
      <c r="O74" s="13">
        <v>2.2000000000000002</v>
      </c>
      <c r="P74" s="4" t="s">
        <v>31</v>
      </c>
      <c r="Q74" s="9">
        <f>I74-M74</f>
        <v>3</v>
      </c>
      <c r="R74" s="4" t="s">
        <v>12</v>
      </c>
      <c r="S74" s="10" t="s">
        <v>102</v>
      </c>
      <c r="T74" s="11"/>
    </row>
    <row r="75" spans="2:20" x14ac:dyDescent="0.25">
      <c r="B75" s="1" t="s">
        <v>0</v>
      </c>
      <c r="C75" s="2">
        <v>760</v>
      </c>
      <c r="D75" s="1" t="s">
        <v>1</v>
      </c>
      <c r="E75" s="2" t="str">
        <f t="shared" si="3"/>
        <v>0102000076018</v>
      </c>
      <c r="F75" s="3">
        <v>43390</v>
      </c>
      <c r="G75" s="4">
        <v>10</v>
      </c>
      <c r="H75" s="4" t="s">
        <v>7</v>
      </c>
      <c r="I75" s="5">
        <f>WORKDAY(F75,5,[1]DM!$A$1:$A$61)</f>
        <v>43397</v>
      </c>
      <c r="J75" s="6"/>
      <c r="K75" s="4"/>
      <c r="L75" s="4" t="s">
        <v>4</v>
      </c>
      <c r="M75" s="7">
        <v>43396</v>
      </c>
      <c r="N75" s="8" t="s">
        <v>5</v>
      </c>
      <c r="O75" s="8">
        <v>1</v>
      </c>
      <c r="P75" s="4"/>
      <c r="Q75" s="9">
        <f t="shared" si="2"/>
        <v>1</v>
      </c>
      <c r="R75" s="4" t="s">
        <v>9</v>
      </c>
      <c r="S75" s="10" t="s">
        <v>105</v>
      </c>
      <c r="T75" s="11"/>
    </row>
    <row r="76" spans="2:20" x14ac:dyDescent="0.25">
      <c r="B76" s="1" t="s">
        <v>0</v>
      </c>
      <c r="C76" s="2">
        <v>761</v>
      </c>
      <c r="D76" s="1" t="s">
        <v>1</v>
      </c>
      <c r="E76" s="2" t="str">
        <f t="shared" si="3"/>
        <v>0102000076118</v>
      </c>
      <c r="F76" s="3">
        <v>43390</v>
      </c>
      <c r="G76" s="4">
        <v>10</v>
      </c>
      <c r="H76" s="4" t="s">
        <v>7</v>
      </c>
      <c r="I76" s="5">
        <f>WORKDAY(F76,3,[1]DM!$A$1:$A$61)</f>
        <v>43395</v>
      </c>
      <c r="J76" s="6"/>
      <c r="K76" s="4"/>
      <c r="L76" s="4" t="s">
        <v>9</v>
      </c>
      <c r="M76" s="7">
        <v>43395</v>
      </c>
      <c r="N76" s="8" t="s">
        <v>5</v>
      </c>
      <c r="O76" s="8">
        <v>1</v>
      </c>
      <c r="P76" s="4" t="s">
        <v>31</v>
      </c>
      <c r="Q76" s="9">
        <f t="shared" si="2"/>
        <v>0</v>
      </c>
      <c r="R76" s="4" t="s">
        <v>9</v>
      </c>
      <c r="S76" s="10" t="s">
        <v>106</v>
      </c>
      <c r="T76" s="11"/>
    </row>
    <row r="77" spans="2:20" x14ac:dyDescent="0.25">
      <c r="B77" s="1" t="s">
        <v>0</v>
      </c>
      <c r="C77" s="2">
        <v>762</v>
      </c>
      <c r="D77" s="1" t="s">
        <v>1</v>
      </c>
      <c r="E77" s="2" t="str">
        <f t="shared" si="3"/>
        <v>0102000076218</v>
      </c>
      <c r="F77" s="3">
        <v>43391</v>
      </c>
      <c r="G77" s="4">
        <v>10</v>
      </c>
      <c r="H77" s="4" t="s">
        <v>24</v>
      </c>
      <c r="I77" s="5">
        <f>WORKDAY(F77,3,[1]DM!$A$1:$A$61)</f>
        <v>43396</v>
      </c>
      <c r="J77" s="6"/>
      <c r="K77" s="4"/>
      <c r="L77" s="4" t="s">
        <v>9</v>
      </c>
      <c r="M77" s="7">
        <v>43395</v>
      </c>
      <c r="N77" s="8" t="s">
        <v>5</v>
      </c>
      <c r="O77" s="8">
        <v>1</v>
      </c>
      <c r="P77" s="4"/>
      <c r="Q77" s="9">
        <f>I77-M77</f>
        <v>1</v>
      </c>
      <c r="R77" s="4" t="s">
        <v>9</v>
      </c>
      <c r="S77" s="10" t="s">
        <v>107</v>
      </c>
      <c r="T77" s="11"/>
    </row>
    <row r="78" spans="2:20" x14ac:dyDescent="0.25">
      <c r="B78" s="1" t="s">
        <v>0</v>
      </c>
      <c r="C78" s="2">
        <v>763</v>
      </c>
      <c r="D78" s="1" t="s">
        <v>1</v>
      </c>
      <c r="E78" s="2" t="str">
        <f t="shared" si="3"/>
        <v>0102000076318</v>
      </c>
      <c r="F78" s="3">
        <v>43391</v>
      </c>
      <c r="G78" s="4">
        <v>10</v>
      </c>
      <c r="H78" s="4" t="s">
        <v>7</v>
      </c>
      <c r="I78" s="5">
        <f>WORKDAY(F78,9,[1]DM!$A$1:$A$61)</f>
        <v>43404</v>
      </c>
      <c r="J78" s="6"/>
      <c r="K78" s="4"/>
      <c r="L78" s="4" t="s">
        <v>12</v>
      </c>
      <c r="M78" s="7">
        <v>43399</v>
      </c>
      <c r="N78" s="8" t="s">
        <v>5</v>
      </c>
      <c r="O78" s="8">
        <v>1</v>
      </c>
      <c r="P78" s="4" t="s">
        <v>108</v>
      </c>
      <c r="Q78" s="9">
        <f>I78-M78</f>
        <v>5</v>
      </c>
      <c r="R78" s="4" t="s">
        <v>12</v>
      </c>
      <c r="S78" s="14" t="s">
        <v>109</v>
      </c>
      <c r="T78" s="11"/>
    </row>
    <row r="79" spans="2:20" x14ac:dyDescent="0.25">
      <c r="B79" s="1" t="s">
        <v>0</v>
      </c>
      <c r="C79" s="2">
        <v>764</v>
      </c>
      <c r="D79" s="1" t="s">
        <v>1</v>
      </c>
      <c r="E79" s="2" t="str">
        <f t="shared" si="3"/>
        <v>0102000076418</v>
      </c>
      <c r="F79" s="3">
        <v>43391</v>
      </c>
      <c r="G79" s="4">
        <v>10</v>
      </c>
      <c r="H79" s="4" t="s">
        <v>110</v>
      </c>
      <c r="I79" s="5">
        <f>WORKDAY(F79,3,[1]DM!$A$1:$A$61)</f>
        <v>43396</v>
      </c>
      <c r="J79" s="6"/>
      <c r="K79" s="4"/>
      <c r="L79" s="4" t="s">
        <v>4</v>
      </c>
      <c r="M79" s="7">
        <v>43395</v>
      </c>
      <c r="N79" s="8" t="s">
        <v>5</v>
      </c>
      <c r="O79" s="8">
        <v>1</v>
      </c>
      <c r="P79" s="4"/>
      <c r="Q79" s="9">
        <f>I79-M79</f>
        <v>1</v>
      </c>
      <c r="R79" s="4" t="s">
        <v>9</v>
      </c>
      <c r="S79" s="10" t="s">
        <v>111</v>
      </c>
      <c r="T79" s="11"/>
    </row>
    <row r="80" spans="2:20" x14ac:dyDescent="0.25">
      <c r="B80" s="1" t="s">
        <v>0</v>
      </c>
      <c r="C80" s="2">
        <v>765</v>
      </c>
      <c r="D80" s="1" t="s">
        <v>1</v>
      </c>
      <c r="E80" s="2" t="str">
        <f t="shared" si="3"/>
        <v>0102000076518</v>
      </c>
      <c r="F80" s="3">
        <v>43391</v>
      </c>
      <c r="G80" s="4">
        <v>10</v>
      </c>
      <c r="H80" s="4" t="s">
        <v>7</v>
      </c>
      <c r="I80" s="5">
        <f>WORKDAY(F80,3,[1]DM!$A$1:$A$61)</f>
        <v>43396</v>
      </c>
      <c r="J80" s="6" t="s">
        <v>112</v>
      </c>
      <c r="K80" s="4"/>
      <c r="L80" s="4" t="s">
        <v>4</v>
      </c>
      <c r="M80" s="12">
        <v>43396</v>
      </c>
      <c r="N80" s="13" t="s">
        <v>5</v>
      </c>
      <c r="O80" s="13">
        <v>2.2000000000000002</v>
      </c>
      <c r="P80" s="4"/>
      <c r="Q80" s="9">
        <f>I80-M80</f>
        <v>0</v>
      </c>
      <c r="R80" s="4" t="s">
        <v>4</v>
      </c>
      <c r="S80" s="14" t="s">
        <v>113</v>
      </c>
      <c r="T80" s="11"/>
    </row>
    <row r="81" spans="2:20" x14ac:dyDescent="0.25">
      <c r="B81" s="1" t="s">
        <v>0</v>
      </c>
      <c r="C81" s="2">
        <v>766</v>
      </c>
      <c r="D81" s="1" t="s">
        <v>1</v>
      </c>
      <c r="E81" s="2" t="str">
        <f t="shared" si="3"/>
        <v>0102000076618</v>
      </c>
      <c r="F81" s="3">
        <v>43392</v>
      </c>
      <c r="G81" s="4">
        <v>10</v>
      </c>
      <c r="H81" s="4" t="s">
        <v>95</v>
      </c>
      <c r="I81" s="5">
        <f>WORKDAY(F81,9,[1]DM!$A$1:$A$61)</f>
        <v>43405</v>
      </c>
      <c r="J81" s="6" t="s">
        <v>114</v>
      </c>
      <c r="K81" s="4"/>
      <c r="L81" s="4" t="s">
        <v>4</v>
      </c>
      <c r="M81" s="7">
        <v>43404</v>
      </c>
      <c r="N81" s="8" t="s">
        <v>5</v>
      </c>
      <c r="O81" s="8">
        <v>1</v>
      </c>
      <c r="P81" s="4"/>
      <c r="Q81" s="9">
        <f t="shared" ref="Q81:Q105" si="4">I81-M81</f>
        <v>1</v>
      </c>
      <c r="R81" s="4" t="s">
        <v>9</v>
      </c>
      <c r="S81" s="14" t="s">
        <v>115</v>
      </c>
      <c r="T81" s="11"/>
    </row>
    <row r="82" spans="2:20" x14ac:dyDescent="0.25">
      <c r="B82" s="1" t="s">
        <v>0</v>
      </c>
      <c r="C82" s="2">
        <v>767</v>
      </c>
      <c r="D82" s="1" t="s">
        <v>1</v>
      </c>
      <c r="E82" s="2" t="str">
        <f t="shared" si="3"/>
        <v>0102000076718</v>
      </c>
      <c r="F82" s="3">
        <v>43395</v>
      </c>
      <c r="G82" s="4">
        <v>10</v>
      </c>
      <c r="H82" s="4" t="s">
        <v>34</v>
      </c>
      <c r="I82" s="5">
        <f>WORKDAY(F82,18,[1]DM!$A$1:$A$61)</f>
        <v>43419</v>
      </c>
      <c r="J82" s="6" t="s">
        <v>25</v>
      </c>
      <c r="K82" s="4"/>
      <c r="L82" s="4" t="s">
        <v>4</v>
      </c>
      <c r="M82" s="27">
        <v>43412</v>
      </c>
      <c r="N82" s="28" t="s">
        <v>5</v>
      </c>
      <c r="O82" s="28">
        <v>1</v>
      </c>
      <c r="P82" s="4"/>
      <c r="Q82" s="9">
        <f t="shared" si="4"/>
        <v>7</v>
      </c>
      <c r="R82" s="4" t="s">
        <v>4</v>
      </c>
      <c r="S82" s="10" t="s">
        <v>116</v>
      </c>
      <c r="T82" s="11"/>
    </row>
    <row r="83" spans="2:20" x14ac:dyDescent="0.25">
      <c r="B83" s="1" t="s">
        <v>0</v>
      </c>
      <c r="C83" s="2">
        <v>768</v>
      </c>
      <c r="D83" s="1" t="s">
        <v>1</v>
      </c>
      <c r="E83" s="2" t="str">
        <f t="shared" si="3"/>
        <v>0102000076818</v>
      </c>
      <c r="F83" s="3">
        <v>43395</v>
      </c>
      <c r="G83" s="4">
        <v>10</v>
      </c>
      <c r="H83" s="4" t="s">
        <v>34</v>
      </c>
      <c r="I83" s="5">
        <f>WORKDAY(F83,9,[1]DM!$A$1:$A$61)</f>
        <v>43406</v>
      </c>
      <c r="J83" s="6"/>
      <c r="K83" s="4"/>
      <c r="L83" s="4" t="s">
        <v>4</v>
      </c>
      <c r="M83" s="7">
        <v>43404</v>
      </c>
      <c r="N83" s="8" t="s">
        <v>5</v>
      </c>
      <c r="O83" s="8">
        <v>1</v>
      </c>
      <c r="P83" s="4"/>
      <c r="Q83" s="9">
        <f>I83-M83</f>
        <v>2</v>
      </c>
      <c r="R83" s="4" t="s">
        <v>4</v>
      </c>
      <c r="S83" s="10" t="s">
        <v>117</v>
      </c>
      <c r="T83" s="11"/>
    </row>
    <row r="84" spans="2:20" x14ac:dyDescent="0.25">
      <c r="B84" s="1" t="s">
        <v>0</v>
      </c>
      <c r="C84" s="2">
        <v>769</v>
      </c>
      <c r="D84" s="1" t="s">
        <v>1</v>
      </c>
      <c r="E84" s="2" t="str">
        <f t="shared" si="3"/>
        <v>0102000076918</v>
      </c>
      <c r="F84" s="3">
        <v>43395</v>
      </c>
      <c r="G84" s="4">
        <v>10</v>
      </c>
      <c r="H84" s="4" t="s">
        <v>34</v>
      </c>
      <c r="I84" s="5">
        <f>WORKDAY(F84,18,[1]DM!$A$1:$A$61)</f>
        <v>43419</v>
      </c>
      <c r="J84" s="6" t="s">
        <v>25</v>
      </c>
      <c r="K84" s="4"/>
      <c r="L84" s="4" t="s">
        <v>4</v>
      </c>
      <c r="M84" s="27">
        <v>43409</v>
      </c>
      <c r="N84" s="28" t="s">
        <v>5</v>
      </c>
      <c r="O84" s="28">
        <v>1</v>
      </c>
      <c r="P84" s="4"/>
      <c r="Q84" s="9">
        <f>I84-M84</f>
        <v>10</v>
      </c>
      <c r="R84" s="4" t="s">
        <v>4</v>
      </c>
      <c r="S84" s="10" t="s">
        <v>118</v>
      </c>
      <c r="T84" s="11"/>
    </row>
    <row r="85" spans="2:20" x14ac:dyDescent="0.25">
      <c r="B85" s="1" t="s">
        <v>0</v>
      </c>
      <c r="C85" s="2">
        <v>770</v>
      </c>
      <c r="D85" s="1" t="s">
        <v>1</v>
      </c>
      <c r="E85" s="2" t="str">
        <f t="shared" si="3"/>
        <v>0102000077018</v>
      </c>
      <c r="F85" s="3">
        <v>43395</v>
      </c>
      <c r="G85" s="4">
        <v>10</v>
      </c>
      <c r="H85" s="4" t="s">
        <v>34</v>
      </c>
      <c r="I85" s="5">
        <f>WORKDAY(F85,9,[1]DM!$A$1:$A$61)</f>
        <v>43406</v>
      </c>
      <c r="J85" s="6"/>
      <c r="K85" s="4"/>
      <c r="L85" s="4" t="s">
        <v>4</v>
      </c>
      <c r="M85" s="7">
        <v>43404</v>
      </c>
      <c r="N85" s="8" t="s">
        <v>5</v>
      </c>
      <c r="O85" s="8">
        <v>1</v>
      </c>
      <c r="P85" s="4"/>
      <c r="Q85" s="9">
        <f>I85-M85</f>
        <v>2</v>
      </c>
      <c r="R85" s="4" t="s">
        <v>4</v>
      </c>
      <c r="S85" s="10" t="s">
        <v>119</v>
      </c>
      <c r="T85" s="11"/>
    </row>
    <row r="86" spans="2:20" x14ac:dyDescent="0.25">
      <c r="B86" s="1" t="s">
        <v>0</v>
      </c>
      <c r="C86" s="2">
        <v>771</v>
      </c>
      <c r="D86" s="1" t="s">
        <v>1</v>
      </c>
      <c r="E86" s="2" t="str">
        <f t="shared" si="3"/>
        <v>0102000077118</v>
      </c>
      <c r="F86" s="3">
        <v>43395</v>
      </c>
      <c r="G86" s="4">
        <v>10</v>
      </c>
      <c r="H86" s="4" t="s">
        <v>34</v>
      </c>
      <c r="I86" s="5">
        <f>WORKDAY(F86,9,[1]DM!$A$1:$A$61)</f>
        <v>43406</v>
      </c>
      <c r="J86" s="6"/>
      <c r="K86" s="4"/>
      <c r="L86" s="4" t="s">
        <v>4</v>
      </c>
      <c r="M86" s="7">
        <v>43404</v>
      </c>
      <c r="N86" s="8" t="s">
        <v>5</v>
      </c>
      <c r="O86" s="8">
        <v>1</v>
      </c>
      <c r="P86" s="4"/>
      <c r="Q86" s="9">
        <f>I86-M86</f>
        <v>2</v>
      </c>
      <c r="R86" s="4" t="s">
        <v>4</v>
      </c>
      <c r="S86" s="10" t="s">
        <v>120</v>
      </c>
      <c r="T86" s="11"/>
    </row>
    <row r="87" spans="2:20" x14ac:dyDescent="0.25">
      <c r="B87" s="1" t="s">
        <v>0</v>
      </c>
      <c r="C87" s="2">
        <v>772</v>
      </c>
      <c r="D87" s="1" t="s">
        <v>1</v>
      </c>
      <c r="E87" s="2" t="str">
        <f t="shared" si="3"/>
        <v>0102000077218</v>
      </c>
      <c r="F87" s="3">
        <v>43395</v>
      </c>
      <c r="G87" s="4">
        <v>10</v>
      </c>
      <c r="H87" s="4" t="s">
        <v>71</v>
      </c>
      <c r="I87" s="5">
        <f>WORKDAY(F87,9,[1]DM!$A$1:$A$61)</f>
        <v>43406</v>
      </c>
      <c r="J87" s="6"/>
      <c r="K87" s="4"/>
      <c r="L87" s="4" t="s">
        <v>4</v>
      </c>
      <c r="M87" s="27">
        <v>43405</v>
      </c>
      <c r="N87" s="28" t="s">
        <v>5</v>
      </c>
      <c r="O87" s="28">
        <v>1</v>
      </c>
      <c r="P87" s="4"/>
      <c r="Q87" s="9">
        <f t="shared" si="4"/>
        <v>1</v>
      </c>
      <c r="R87" s="4" t="s">
        <v>4</v>
      </c>
      <c r="S87" s="10" t="s">
        <v>121</v>
      </c>
      <c r="T87" s="11"/>
    </row>
    <row r="88" spans="2:20" x14ac:dyDescent="0.25">
      <c r="B88" s="1" t="s">
        <v>0</v>
      </c>
      <c r="C88" s="2">
        <v>773</v>
      </c>
      <c r="D88" s="1" t="s">
        <v>1</v>
      </c>
      <c r="E88" s="2" t="str">
        <f t="shared" si="3"/>
        <v>0102000077318</v>
      </c>
      <c r="F88" s="3">
        <v>43395</v>
      </c>
      <c r="G88" s="4">
        <v>10</v>
      </c>
      <c r="H88" s="4" t="s">
        <v>7</v>
      </c>
      <c r="I88" s="5">
        <f>WORKDAY(F88,3,[1]DM!$A$1:$A$61)</f>
        <v>43398</v>
      </c>
      <c r="J88" s="6" t="s">
        <v>8</v>
      </c>
      <c r="K88" s="4"/>
      <c r="L88" s="4" t="s">
        <v>12</v>
      </c>
      <c r="M88" s="12">
        <v>43396</v>
      </c>
      <c r="N88" s="13" t="s">
        <v>5</v>
      </c>
      <c r="O88" s="13">
        <v>2.2000000000000002</v>
      </c>
      <c r="P88" s="4"/>
      <c r="Q88" s="9">
        <f t="shared" si="4"/>
        <v>2</v>
      </c>
      <c r="R88" s="4" t="s">
        <v>12</v>
      </c>
      <c r="S88" s="10" t="s">
        <v>122</v>
      </c>
      <c r="T88" s="11"/>
    </row>
    <row r="89" spans="2:20" x14ac:dyDescent="0.25">
      <c r="B89" s="1" t="s">
        <v>0</v>
      </c>
      <c r="C89" s="2">
        <v>774</v>
      </c>
      <c r="D89" s="1" t="s">
        <v>1</v>
      </c>
      <c r="E89" s="2" t="str">
        <f t="shared" si="3"/>
        <v>0102000077418</v>
      </c>
      <c r="F89" s="3">
        <v>43395</v>
      </c>
      <c r="G89" s="4">
        <v>10</v>
      </c>
      <c r="H89" s="4" t="s">
        <v>7</v>
      </c>
      <c r="I89" s="5">
        <f>WORKDAY(F89,3,[1]DM!$A$1:$A$61)</f>
        <v>43398</v>
      </c>
      <c r="J89" s="6" t="s">
        <v>8</v>
      </c>
      <c r="K89" s="4"/>
      <c r="L89" s="4" t="s">
        <v>12</v>
      </c>
      <c r="M89" s="12">
        <v>43396</v>
      </c>
      <c r="N89" s="13" t="s">
        <v>5</v>
      </c>
      <c r="O89" s="13">
        <v>2.2000000000000002</v>
      </c>
      <c r="P89" s="4"/>
      <c r="Q89" s="9">
        <f t="shared" si="4"/>
        <v>2</v>
      </c>
      <c r="R89" s="4" t="s">
        <v>12</v>
      </c>
      <c r="S89" s="10" t="s">
        <v>123</v>
      </c>
      <c r="T89" s="11"/>
    </row>
    <row r="90" spans="2:20" x14ac:dyDescent="0.25">
      <c r="B90" s="1" t="s">
        <v>0</v>
      </c>
      <c r="C90" s="2">
        <v>775</v>
      </c>
      <c r="D90" s="1" t="s">
        <v>1</v>
      </c>
      <c r="E90" s="2" t="str">
        <f t="shared" si="3"/>
        <v>0102000077518</v>
      </c>
      <c r="F90" s="3">
        <v>43395</v>
      </c>
      <c r="G90" s="4">
        <v>10</v>
      </c>
      <c r="H90" s="4" t="s">
        <v>7</v>
      </c>
      <c r="I90" s="5">
        <f>WORKDAY(F90,3,[1]DM!$A$1:$A$61)</f>
        <v>43398</v>
      </c>
      <c r="J90" s="6" t="s">
        <v>8</v>
      </c>
      <c r="K90" s="4"/>
      <c r="L90" s="4" t="s">
        <v>12</v>
      </c>
      <c r="M90" s="12">
        <v>43396</v>
      </c>
      <c r="N90" s="13" t="s">
        <v>5</v>
      </c>
      <c r="O90" s="13">
        <v>2.2000000000000002</v>
      </c>
      <c r="P90" s="4"/>
      <c r="Q90" s="9">
        <f t="shared" si="4"/>
        <v>2</v>
      </c>
      <c r="R90" s="4" t="s">
        <v>12</v>
      </c>
      <c r="S90" s="10" t="s">
        <v>124</v>
      </c>
      <c r="T90" s="11"/>
    </row>
    <row r="91" spans="2:20" x14ac:dyDescent="0.25">
      <c r="B91" s="1" t="s">
        <v>0</v>
      </c>
      <c r="C91" s="2">
        <v>776</v>
      </c>
      <c r="D91" s="1" t="s">
        <v>1</v>
      </c>
      <c r="E91" s="2" t="str">
        <f t="shared" si="3"/>
        <v>0102000077618</v>
      </c>
      <c r="F91" s="3">
        <v>43395</v>
      </c>
      <c r="G91" s="4">
        <v>10</v>
      </c>
      <c r="H91" s="4" t="s">
        <v>7</v>
      </c>
      <c r="I91" s="5">
        <f>WORKDAY(F91,3,[1]DM!$A$1:$A$61)</f>
        <v>43398</v>
      </c>
      <c r="J91" s="6" t="s">
        <v>8</v>
      </c>
      <c r="K91" s="4"/>
      <c r="L91" s="4" t="s">
        <v>12</v>
      </c>
      <c r="M91" s="12">
        <v>43396</v>
      </c>
      <c r="N91" s="13" t="s">
        <v>5</v>
      </c>
      <c r="O91" s="13">
        <v>2.2000000000000002</v>
      </c>
      <c r="P91" s="4"/>
      <c r="Q91" s="9">
        <f t="shared" si="4"/>
        <v>2</v>
      </c>
      <c r="R91" s="4" t="s">
        <v>12</v>
      </c>
      <c r="S91" s="29" t="s">
        <v>125</v>
      </c>
      <c r="T91" s="11"/>
    </row>
    <row r="92" spans="2:20" x14ac:dyDescent="0.25">
      <c r="B92" s="1" t="s">
        <v>0</v>
      </c>
      <c r="C92" s="2">
        <v>777</v>
      </c>
      <c r="D92" s="1" t="s">
        <v>1</v>
      </c>
      <c r="E92" s="2" t="str">
        <f t="shared" si="3"/>
        <v>0102000077718</v>
      </c>
      <c r="F92" s="3">
        <v>43395</v>
      </c>
      <c r="G92" s="4">
        <v>10</v>
      </c>
      <c r="H92" s="4" t="s">
        <v>24</v>
      </c>
      <c r="I92" s="5">
        <f>WORKDAY(F92,9,[1]DM!$A$1:$A$61)</f>
        <v>43406</v>
      </c>
      <c r="J92" s="6"/>
      <c r="K92" s="4"/>
      <c r="L92" s="4" t="s">
        <v>12</v>
      </c>
      <c r="M92" s="7">
        <v>43403</v>
      </c>
      <c r="N92" s="8" t="s">
        <v>5</v>
      </c>
      <c r="O92" s="8">
        <v>1</v>
      </c>
      <c r="P92" s="4"/>
      <c r="Q92" s="9">
        <f t="shared" si="4"/>
        <v>3</v>
      </c>
      <c r="R92" s="4" t="s">
        <v>12</v>
      </c>
      <c r="S92" s="10" t="s">
        <v>126</v>
      </c>
      <c r="T92" s="11"/>
    </row>
    <row r="93" spans="2:20" x14ac:dyDescent="0.25">
      <c r="B93" s="1" t="s">
        <v>0</v>
      </c>
      <c r="C93" s="2">
        <v>778</v>
      </c>
      <c r="D93" s="1" t="s">
        <v>1</v>
      </c>
      <c r="E93" s="2" t="str">
        <f t="shared" si="3"/>
        <v>0102000077818</v>
      </c>
      <c r="F93" s="3">
        <v>43395</v>
      </c>
      <c r="G93" s="4">
        <v>10</v>
      </c>
      <c r="H93" s="4" t="s">
        <v>24</v>
      </c>
      <c r="I93" s="5">
        <f>WORKDAY(F93,9,[1]DM!$A$1:$A$61)</f>
        <v>43406</v>
      </c>
      <c r="J93" s="6"/>
      <c r="K93" s="4"/>
      <c r="L93" s="4" t="s">
        <v>12</v>
      </c>
      <c r="M93" s="7">
        <v>43403</v>
      </c>
      <c r="N93" s="8" t="s">
        <v>5</v>
      </c>
      <c r="O93" s="8">
        <v>1</v>
      </c>
      <c r="P93" s="4"/>
      <c r="Q93" s="9">
        <f t="shared" si="4"/>
        <v>3</v>
      </c>
      <c r="R93" s="4" t="s">
        <v>12</v>
      </c>
      <c r="S93" s="10" t="s">
        <v>127</v>
      </c>
      <c r="T93" s="11"/>
    </row>
    <row r="94" spans="2:20" x14ac:dyDescent="0.25">
      <c r="B94" s="1" t="s">
        <v>0</v>
      </c>
      <c r="C94" s="2">
        <v>779</v>
      </c>
      <c r="D94" s="1" t="s">
        <v>1</v>
      </c>
      <c r="E94" s="2" t="str">
        <f t="shared" si="3"/>
        <v>0102000077918</v>
      </c>
      <c r="F94" s="3">
        <v>43395</v>
      </c>
      <c r="G94" s="4">
        <v>10</v>
      </c>
      <c r="H94" s="4" t="s">
        <v>24</v>
      </c>
      <c r="I94" s="5">
        <f>WORKDAY(F94,9,[1]DM!$A$1:$A$61)</f>
        <v>43406</v>
      </c>
      <c r="J94" s="6"/>
      <c r="K94" s="4"/>
      <c r="L94" s="4" t="s">
        <v>12</v>
      </c>
      <c r="M94" s="7">
        <v>43403</v>
      </c>
      <c r="N94" s="8" t="s">
        <v>5</v>
      </c>
      <c r="O94" s="8">
        <v>1</v>
      </c>
      <c r="P94" s="4"/>
      <c r="Q94" s="9">
        <f t="shared" si="4"/>
        <v>3</v>
      </c>
      <c r="R94" s="4" t="s">
        <v>12</v>
      </c>
      <c r="S94" s="10" t="s">
        <v>128</v>
      </c>
      <c r="T94" s="11"/>
    </row>
    <row r="95" spans="2:20" x14ac:dyDescent="0.25">
      <c r="B95" s="1" t="s">
        <v>0</v>
      </c>
      <c r="C95" s="2">
        <v>780</v>
      </c>
      <c r="D95" s="1" t="s">
        <v>1</v>
      </c>
      <c r="E95" s="2" t="str">
        <f t="shared" si="3"/>
        <v>0102000078018</v>
      </c>
      <c r="F95" s="3">
        <v>43395</v>
      </c>
      <c r="G95" s="4">
        <v>10</v>
      </c>
      <c r="H95" s="4" t="s">
        <v>24</v>
      </c>
      <c r="I95" s="5">
        <f>WORKDAY(F95,9,[1]DM!$A$1:$A$61)</f>
        <v>43406</v>
      </c>
      <c r="J95" s="6"/>
      <c r="K95" s="4"/>
      <c r="L95" s="4" t="s">
        <v>12</v>
      </c>
      <c r="M95" s="7">
        <v>43403</v>
      </c>
      <c r="N95" s="8" t="s">
        <v>5</v>
      </c>
      <c r="O95" s="8">
        <v>1</v>
      </c>
      <c r="P95" s="4"/>
      <c r="Q95" s="9">
        <f t="shared" si="4"/>
        <v>3</v>
      </c>
      <c r="R95" s="4" t="s">
        <v>12</v>
      </c>
      <c r="S95" s="10" t="s">
        <v>129</v>
      </c>
      <c r="T95" s="11"/>
    </row>
    <row r="96" spans="2:20" x14ac:dyDescent="0.25">
      <c r="B96" s="1" t="s">
        <v>0</v>
      </c>
      <c r="C96" s="2">
        <v>781</v>
      </c>
      <c r="D96" s="1" t="s">
        <v>1</v>
      </c>
      <c r="E96" s="2" t="str">
        <f t="shared" si="3"/>
        <v>0102000078118</v>
      </c>
      <c r="F96" s="3">
        <v>43395</v>
      </c>
      <c r="G96" s="4">
        <v>10</v>
      </c>
      <c r="H96" s="4" t="s">
        <v>24</v>
      </c>
      <c r="I96" s="5">
        <f>WORKDAY(F96,9,[1]DM!$A$1:$A$61)</f>
        <v>43406</v>
      </c>
      <c r="J96" s="6"/>
      <c r="K96" s="4"/>
      <c r="L96" s="4" t="s">
        <v>12</v>
      </c>
      <c r="M96" s="7">
        <v>43403</v>
      </c>
      <c r="N96" s="8" t="s">
        <v>5</v>
      </c>
      <c r="O96" s="8">
        <v>1</v>
      </c>
      <c r="P96" s="4"/>
      <c r="Q96" s="9">
        <f t="shared" si="4"/>
        <v>3</v>
      </c>
      <c r="R96" s="4" t="s">
        <v>12</v>
      </c>
      <c r="S96" s="10" t="s">
        <v>130</v>
      </c>
      <c r="T96" s="11"/>
    </row>
    <row r="97" spans="2:20" x14ac:dyDescent="0.25">
      <c r="B97" s="1" t="s">
        <v>0</v>
      </c>
      <c r="C97" s="2">
        <v>782</v>
      </c>
      <c r="D97" s="1" t="s">
        <v>1</v>
      </c>
      <c r="E97" s="2" t="str">
        <f t="shared" si="3"/>
        <v>0102000078218</v>
      </c>
      <c r="F97" s="3">
        <v>43395</v>
      </c>
      <c r="G97" s="4">
        <v>10</v>
      </c>
      <c r="H97" s="4" t="s">
        <v>24</v>
      </c>
      <c r="I97" s="5">
        <f>WORKDAY(F97,9,[1]DM!$A$1:$A$61)</f>
        <v>43406</v>
      </c>
      <c r="J97" s="6"/>
      <c r="K97" s="4"/>
      <c r="L97" s="4" t="s">
        <v>12</v>
      </c>
      <c r="M97" s="7">
        <v>43403</v>
      </c>
      <c r="N97" s="8" t="s">
        <v>5</v>
      </c>
      <c r="O97" s="8">
        <v>1</v>
      </c>
      <c r="P97" s="4"/>
      <c r="Q97" s="9">
        <f t="shared" si="4"/>
        <v>3</v>
      </c>
      <c r="R97" s="4" t="s">
        <v>12</v>
      </c>
      <c r="S97" s="10" t="s">
        <v>131</v>
      </c>
      <c r="T97" s="11"/>
    </row>
    <row r="98" spans="2:20" x14ac:dyDescent="0.25">
      <c r="B98" s="1" t="s">
        <v>0</v>
      </c>
      <c r="C98" s="2">
        <v>783</v>
      </c>
      <c r="D98" s="1" t="s">
        <v>1</v>
      </c>
      <c r="E98" s="2" t="str">
        <f t="shared" si="3"/>
        <v>0102000078318</v>
      </c>
      <c r="F98" s="3">
        <v>43395</v>
      </c>
      <c r="G98" s="4">
        <v>10</v>
      </c>
      <c r="H98" s="4" t="s">
        <v>24</v>
      </c>
      <c r="I98" s="5">
        <f>WORKDAY(F98,9,[1]DM!$A$1:$A$61)</f>
        <v>43406</v>
      </c>
      <c r="J98" s="6" t="s">
        <v>132</v>
      </c>
      <c r="K98" s="4"/>
      <c r="L98" s="4" t="s">
        <v>12</v>
      </c>
      <c r="M98" s="7">
        <v>43403</v>
      </c>
      <c r="N98" s="8" t="s">
        <v>5</v>
      </c>
      <c r="O98" s="8">
        <v>1</v>
      </c>
      <c r="P98" s="4"/>
      <c r="Q98" s="9">
        <f t="shared" si="4"/>
        <v>3</v>
      </c>
      <c r="R98" s="4" t="s">
        <v>12</v>
      </c>
      <c r="S98" s="10" t="s">
        <v>131</v>
      </c>
      <c r="T98" s="11"/>
    </row>
    <row r="99" spans="2:20" x14ac:dyDescent="0.25">
      <c r="B99" s="1" t="s">
        <v>0</v>
      </c>
      <c r="C99" s="2">
        <v>784</v>
      </c>
      <c r="D99" s="1" t="s">
        <v>1</v>
      </c>
      <c r="E99" s="2" t="str">
        <f t="shared" si="3"/>
        <v>0102000078418</v>
      </c>
      <c r="F99" s="3">
        <v>43395</v>
      </c>
      <c r="G99" s="4">
        <v>10</v>
      </c>
      <c r="H99" s="4" t="s">
        <v>7</v>
      </c>
      <c r="I99" s="5">
        <f>WORKDAY(F99,3,[1]DM!$A$1:$A$61)</f>
        <v>43398</v>
      </c>
      <c r="J99" s="6"/>
      <c r="K99" s="4"/>
      <c r="L99" s="4" t="s">
        <v>4</v>
      </c>
      <c r="M99" s="7">
        <v>43396</v>
      </c>
      <c r="N99" s="8" t="s">
        <v>5</v>
      </c>
      <c r="O99" s="8">
        <v>1</v>
      </c>
      <c r="P99" s="4"/>
      <c r="Q99" s="9">
        <f t="shared" si="4"/>
        <v>2</v>
      </c>
      <c r="R99" s="4" t="s">
        <v>9</v>
      </c>
      <c r="S99" s="10" t="s">
        <v>133</v>
      </c>
      <c r="T99" s="11"/>
    </row>
    <row r="100" spans="2:20" x14ac:dyDescent="0.25">
      <c r="B100" s="1" t="s">
        <v>0</v>
      </c>
      <c r="C100" s="2">
        <v>785</v>
      </c>
      <c r="D100" s="1" t="s">
        <v>1</v>
      </c>
      <c r="E100" s="2" t="str">
        <f t="shared" si="3"/>
        <v>0102000078518</v>
      </c>
      <c r="F100" s="3">
        <v>43395</v>
      </c>
      <c r="G100" s="4">
        <v>10</v>
      </c>
      <c r="H100" s="4" t="s">
        <v>7</v>
      </c>
      <c r="I100" s="5">
        <f>WORKDAY(F100,3,[1]DM!$A$1:$A$61)</f>
        <v>43398</v>
      </c>
      <c r="J100" s="6" t="s">
        <v>8</v>
      </c>
      <c r="K100" s="4" t="s">
        <v>134</v>
      </c>
      <c r="L100" s="4" t="s">
        <v>4</v>
      </c>
      <c r="M100" s="12">
        <v>43396</v>
      </c>
      <c r="N100" s="13" t="s">
        <v>5</v>
      </c>
      <c r="O100" s="13">
        <v>2.2000000000000002</v>
      </c>
      <c r="P100" s="4"/>
      <c r="Q100" s="9">
        <f t="shared" si="4"/>
        <v>2</v>
      </c>
      <c r="R100" s="4" t="s">
        <v>9</v>
      </c>
      <c r="S100" s="10" t="s">
        <v>135</v>
      </c>
      <c r="T100" s="11"/>
    </row>
    <row r="101" spans="2:20" x14ac:dyDescent="0.25">
      <c r="B101" s="1" t="s">
        <v>0</v>
      </c>
      <c r="C101" s="2">
        <v>786</v>
      </c>
      <c r="D101" s="1" t="s">
        <v>1</v>
      </c>
      <c r="E101" s="2" t="str">
        <f t="shared" si="3"/>
        <v>0102000078618</v>
      </c>
      <c r="F101" s="3">
        <v>43395</v>
      </c>
      <c r="G101" s="4">
        <v>10</v>
      </c>
      <c r="H101" s="4" t="s">
        <v>95</v>
      </c>
      <c r="I101" s="5">
        <f>WORKDAY(F101,9,[1]DM!$A$1:$A$61)</f>
        <v>43406</v>
      </c>
      <c r="J101" s="6"/>
      <c r="K101" s="4"/>
      <c r="L101" s="4" t="s">
        <v>12</v>
      </c>
      <c r="M101" s="7">
        <v>43404</v>
      </c>
      <c r="N101" s="8" t="s">
        <v>5</v>
      </c>
      <c r="O101" s="8">
        <v>1</v>
      </c>
      <c r="P101" s="4"/>
      <c r="Q101" s="9">
        <f t="shared" si="4"/>
        <v>2</v>
      </c>
      <c r="R101" s="4" t="s">
        <v>12</v>
      </c>
      <c r="S101" s="10" t="s">
        <v>136</v>
      </c>
      <c r="T101" s="11"/>
    </row>
    <row r="102" spans="2:20" x14ac:dyDescent="0.25">
      <c r="B102" s="1" t="s">
        <v>0</v>
      </c>
      <c r="C102" s="2">
        <v>787</v>
      </c>
      <c r="D102" s="1" t="s">
        <v>1</v>
      </c>
      <c r="E102" s="2" t="str">
        <f t="shared" si="3"/>
        <v>0102000078718</v>
      </c>
      <c r="F102" s="3">
        <v>43395</v>
      </c>
      <c r="G102" s="4">
        <v>10</v>
      </c>
      <c r="H102" s="4" t="s">
        <v>7</v>
      </c>
      <c r="I102" s="5">
        <f>WORKDAY(F102,5,[1]DM!$A$1:$A$61)</f>
        <v>43402</v>
      </c>
      <c r="J102" s="6" t="s">
        <v>79</v>
      </c>
      <c r="K102" s="4"/>
      <c r="L102" s="4" t="s">
        <v>4</v>
      </c>
      <c r="M102" s="7">
        <v>43399</v>
      </c>
      <c r="N102" s="8" t="s">
        <v>5</v>
      </c>
      <c r="O102" s="8">
        <v>1</v>
      </c>
      <c r="P102" s="4"/>
      <c r="Q102" s="9">
        <f t="shared" si="4"/>
        <v>3</v>
      </c>
      <c r="R102" s="4" t="s">
        <v>9</v>
      </c>
      <c r="S102" s="10" t="s">
        <v>137</v>
      </c>
      <c r="T102" s="11"/>
    </row>
    <row r="103" spans="2:20" x14ac:dyDescent="0.25">
      <c r="B103" s="1" t="s">
        <v>0</v>
      </c>
      <c r="C103" s="2">
        <v>788</v>
      </c>
      <c r="D103" s="1" t="s">
        <v>1</v>
      </c>
      <c r="E103" s="2" t="str">
        <f t="shared" si="3"/>
        <v>0102000078818</v>
      </c>
      <c r="F103" s="3">
        <v>43396</v>
      </c>
      <c r="G103" s="4">
        <v>10</v>
      </c>
      <c r="H103" s="4" t="s">
        <v>2</v>
      </c>
      <c r="I103" s="5">
        <f>WORKDAY(F103,9,[1]DM!$A$1:$A$61)</f>
        <v>43409</v>
      </c>
      <c r="J103" s="6"/>
      <c r="K103" s="4"/>
      <c r="L103" s="4" t="s">
        <v>12</v>
      </c>
      <c r="M103" s="27">
        <v>43409</v>
      </c>
      <c r="N103" s="28" t="s">
        <v>5</v>
      </c>
      <c r="O103" s="28">
        <v>1</v>
      </c>
      <c r="P103" s="4" t="s">
        <v>45</v>
      </c>
      <c r="Q103" s="9">
        <f t="shared" si="4"/>
        <v>0</v>
      </c>
      <c r="R103" s="4" t="s">
        <v>12</v>
      </c>
      <c r="S103" s="10" t="s">
        <v>138</v>
      </c>
      <c r="T103" s="11"/>
    </row>
    <row r="104" spans="2:20" x14ac:dyDescent="0.25">
      <c r="B104" s="1" t="s">
        <v>0</v>
      </c>
      <c r="C104" s="2">
        <v>789</v>
      </c>
      <c r="D104" s="1" t="s">
        <v>1</v>
      </c>
      <c r="E104" s="2" t="str">
        <f t="shared" si="3"/>
        <v>0102000078918</v>
      </c>
      <c r="F104" s="3">
        <v>43396</v>
      </c>
      <c r="G104" s="4">
        <v>10</v>
      </c>
      <c r="H104" s="4" t="s">
        <v>2</v>
      </c>
      <c r="I104" s="5">
        <f>WORKDAY(F104,9,[1]DM!$A$1:$A$61)</f>
        <v>43409</v>
      </c>
      <c r="J104" s="6" t="s">
        <v>139</v>
      </c>
      <c r="K104" s="4"/>
      <c r="L104" s="4" t="s">
        <v>12</v>
      </c>
      <c r="M104" s="27">
        <v>43409</v>
      </c>
      <c r="N104" s="28" t="s">
        <v>5</v>
      </c>
      <c r="O104" s="28">
        <v>1</v>
      </c>
      <c r="P104" s="4" t="s">
        <v>45</v>
      </c>
      <c r="Q104" s="9">
        <f t="shared" si="4"/>
        <v>0</v>
      </c>
      <c r="R104" s="4" t="s">
        <v>12</v>
      </c>
      <c r="S104" s="10" t="s">
        <v>138</v>
      </c>
      <c r="T104" s="11"/>
    </row>
    <row r="105" spans="2:20" x14ac:dyDescent="0.25">
      <c r="B105" s="1" t="s">
        <v>0</v>
      </c>
      <c r="C105" s="2">
        <v>790</v>
      </c>
      <c r="D105" s="1" t="s">
        <v>1</v>
      </c>
      <c r="E105" s="2" t="str">
        <f t="shared" si="3"/>
        <v>0102000079018</v>
      </c>
      <c r="F105" s="3">
        <v>43396</v>
      </c>
      <c r="G105" s="4">
        <v>10</v>
      </c>
      <c r="H105" s="4" t="s">
        <v>140</v>
      </c>
      <c r="I105" s="5">
        <f>WORKDAY(F105,9,[1]DM!$A$1:$A$61)</f>
        <v>43409</v>
      </c>
      <c r="J105" s="6" t="s">
        <v>114</v>
      </c>
      <c r="K105" s="4"/>
      <c r="L105" s="4" t="s">
        <v>12</v>
      </c>
      <c r="M105" s="27">
        <v>43409</v>
      </c>
      <c r="N105" s="28" t="s">
        <v>5</v>
      </c>
      <c r="O105" s="28">
        <v>1</v>
      </c>
      <c r="P105" s="4"/>
      <c r="Q105" s="9">
        <f t="shared" si="4"/>
        <v>0</v>
      </c>
      <c r="R105" s="4" t="s">
        <v>12</v>
      </c>
      <c r="S105" s="10" t="s">
        <v>141</v>
      </c>
      <c r="T105" s="11"/>
    </row>
    <row r="106" spans="2:20" x14ac:dyDescent="0.25">
      <c r="B106" s="1" t="s">
        <v>0</v>
      </c>
      <c r="C106" s="2">
        <v>791</v>
      </c>
      <c r="D106" s="1" t="s">
        <v>1</v>
      </c>
      <c r="E106" s="2" t="str">
        <f t="shared" si="3"/>
        <v>0102000079118</v>
      </c>
      <c r="F106" s="3">
        <v>43396</v>
      </c>
      <c r="G106" s="4">
        <v>10</v>
      </c>
      <c r="H106" s="4" t="s">
        <v>2</v>
      </c>
      <c r="I106" s="5">
        <f>WORKDAY(F106,9,[1]DM!$A$1:$A$61)</f>
        <v>43409</v>
      </c>
      <c r="J106" s="6" t="s">
        <v>139</v>
      </c>
      <c r="K106" s="4"/>
      <c r="L106" s="4" t="s">
        <v>12</v>
      </c>
      <c r="M106" s="27">
        <v>43409</v>
      </c>
      <c r="N106" s="28" t="s">
        <v>5</v>
      </c>
      <c r="O106" s="28">
        <v>1</v>
      </c>
      <c r="P106" s="4" t="s">
        <v>45</v>
      </c>
      <c r="Q106" s="9">
        <f>I106-M106</f>
        <v>0</v>
      </c>
      <c r="R106" s="4" t="s">
        <v>12</v>
      </c>
      <c r="S106" s="10" t="s">
        <v>138</v>
      </c>
      <c r="T106" s="11"/>
    </row>
    <row r="107" spans="2:20" x14ac:dyDescent="0.25">
      <c r="B107" s="1" t="s">
        <v>0</v>
      </c>
      <c r="C107" s="2">
        <v>792</v>
      </c>
      <c r="D107" s="1" t="s">
        <v>1</v>
      </c>
      <c r="E107" s="2" t="str">
        <f t="shared" si="3"/>
        <v>0102000079218</v>
      </c>
      <c r="F107" s="3">
        <v>43396</v>
      </c>
      <c r="G107" s="4">
        <v>10</v>
      </c>
      <c r="H107" s="4" t="s">
        <v>7</v>
      </c>
      <c r="I107" s="5">
        <f>WORKDAY(F107,3,[1]DM!$A$1:$A$61)</f>
        <v>43399</v>
      </c>
      <c r="J107" s="6" t="s">
        <v>142</v>
      </c>
      <c r="K107" s="4"/>
      <c r="L107" s="4" t="s">
        <v>12</v>
      </c>
      <c r="M107" s="12">
        <v>43399</v>
      </c>
      <c r="N107" s="13" t="s">
        <v>5</v>
      </c>
      <c r="O107" s="13">
        <v>2.2000000000000002</v>
      </c>
      <c r="P107" s="4"/>
      <c r="Q107" s="9">
        <f>I107-M107</f>
        <v>0</v>
      </c>
      <c r="R107" s="4" t="s">
        <v>12</v>
      </c>
      <c r="S107" s="10" t="s">
        <v>143</v>
      </c>
      <c r="T107" s="11"/>
    </row>
    <row r="108" spans="2:20" x14ac:dyDescent="0.25">
      <c r="B108" s="1" t="s">
        <v>0</v>
      </c>
      <c r="C108" s="2">
        <v>793</v>
      </c>
      <c r="D108" s="1" t="s">
        <v>1</v>
      </c>
      <c r="E108" s="2" t="str">
        <f t="shared" si="3"/>
        <v>0102000079318</v>
      </c>
      <c r="F108" s="3">
        <v>43397</v>
      </c>
      <c r="G108" s="4">
        <v>10</v>
      </c>
      <c r="H108" s="4" t="s">
        <v>7</v>
      </c>
      <c r="I108" s="5">
        <f>WORKDAY(F108,3,[1]DM!$A$1:$A$61)</f>
        <v>43402</v>
      </c>
      <c r="J108" s="6" t="s">
        <v>144</v>
      </c>
      <c r="K108" s="4"/>
      <c r="L108" s="4" t="s">
        <v>4</v>
      </c>
      <c r="M108" s="12">
        <v>43399</v>
      </c>
      <c r="N108" s="13" t="s">
        <v>5</v>
      </c>
      <c r="O108" s="13">
        <v>2.2000000000000002</v>
      </c>
      <c r="P108" s="4" t="s">
        <v>145</v>
      </c>
      <c r="Q108" s="9">
        <f>I108-M108</f>
        <v>3</v>
      </c>
      <c r="R108" s="4" t="s">
        <v>9</v>
      </c>
      <c r="S108" s="10" t="s">
        <v>146</v>
      </c>
      <c r="T108" s="11"/>
    </row>
    <row r="109" spans="2:20" x14ac:dyDescent="0.25">
      <c r="B109" s="1" t="s">
        <v>0</v>
      </c>
      <c r="C109" s="2">
        <v>794</v>
      </c>
      <c r="D109" s="1" t="s">
        <v>1</v>
      </c>
      <c r="E109" s="2" t="str">
        <f t="shared" si="3"/>
        <v>0102000079418</v>
      </c>
      <c r="F109" s="3">
        <v>43397</v>
      </c>
      <c r="G109" s="4">
        <v>10</v>
      </c>
      <c r="H109" s="4" t="s">
        <v>2</v>
      </c>
      <c r="I109" s="5">
        <f>WORKDAY(F109,9,[1]DM!$A$1:$A$61)</f>
        <v>43410</v>
      </c>
      <c r="J109" s="6" t="s">
        <v>147</v>
      </c>
      <c r="K109" s="4"/>
      <c r="L109" s="4" t="s">
        <v>4</v>
      </c>
      <c r="M109" s="27">
        <v>43409</v>
      </c>
      <c r="N109" s="28" t="s">
        <v>5</v>
      </c>
      <c r="O109" s="28">
        <v>1</v>
      </c>
      <c r="P109" s="4"/>
      <c r="Q109" s="9">
        <f>I109-M109</f>
        <v>1</v>
      </c>
      <c r="R109" s="4" t="s">
        <v>9</v>
      </c>
      <c r="S109" s="10" t="s">
        <v>148</v>
      </c>
      <c r="T109" s="11"/>
    </row>
    <row r="110" spans="2:20" x14ac:dyDescent="0.25">
      <c r="B110" s="1" t="s">
        <v>0</v>
      </c>
      <c r="C110" s="2">
        <v>795</v>
      </c>
      <c r="D110" s="1" t="s">
        <v>1</v>
      </c>
      <c r="E110" s="2" t="str">
        <f t="shared" si="3"/>
        <v>0102000079518</v>
      </c>
      <c r="F110" s="3">
        <v>43397</v>
      </c>
      <c r="G110" s="4">
        <v>10</v>
      </c>
      <c r="H110" s="4" t="s">
        <v>71</v>
      </c>
      <c r="I110" s="5">
        <f>WORKDAY(F113,3,[1]DM!$A$1:$A$61)</f>
        <v>43403</v>
      </c>
      <c r="J110" s="6"/>
      <c r="K110" s="4"/>
      <c r="L110" s="4" t="s">
        <v>12</v>
      </c>
      <c r="M110" s="7">
        <v>43403</v>
      </c>
      <c r="N110" s="8" t="s">
        <v>5</v>
      </c>
      <c r="O110" s="8">
        <v>1</v>
      </c>
      <c r="P110" s="4"/>
      <c r="Q110" s="9">
        <f>I110-M110</f>
        <v>0</v>
      </c>
      <c r="R110" s="4" t="s">
        <v>12</v>
      </c>
      <c r="S110" s="29" t="s">
        <v>149</v>
      </c>
      <c r="T110" s="11"/>
    </row>
    <row r="111" spans="2:20" x14ac:dyDescent="0.25">
      <c r="B111" s="1" t="s">
        <v>0</v>
      </c>
      <c r="C111" s="2">
        <v>796</v>
      </c>
      <c r="D111" s="1" t="s">
        <v>1</v>
      </c>
      <c r="E111" s="2" t="str">
        <f t="shared" si="3"/>
        <v>0102000079618</v>
      </c>
      <c r="F111" s="3">
        <v>43397</v>
      </c>
      <c r="G111" s="4">
        <v>10</v>
      </c>
      <c r="H111" s="4" t="s">
        <v>7</v>
      </c>
      <c r="I111" s="5">
        <f>WORKDAY(F111,3,[1]DM!$A$1:$A$61)</f>
        <v>43402</v>
      </c>
      <c r="J111" s="6" t="s">
        <v>150</v>
      </c>
      <c r="K111" s="4"/>
      <c r="L111" s="4" t="s">
        <v>12</v>
      </c>
      <c r="M111" s="12">
        <v>43399</v>
      </c>
      <c r="N111" s="13" t="s">
        <v>5</v>
      </c>
      <c r="O111" s="13">
        <v>2.2000000000000002</v>
      </c>
      <c r="P111" s="4"/>
      <c r="Q111" s="9">
        <f t="shared" ref="Q111:Q121" si="5">I111-M111</f>
        <v>3</v>
      </c>
      <c r="R111" s="4" t="s">
        <v>9</v>
      </c>
      <c r="S111" s="30" t="s">
        <v>151</v>
      </c>
      <c r="T111" s="11"/>
    </row>
    <row r="112" spans="2:20" x14ac:dyDescent="0.25">
      <c r="B112" s="1" t="s">
        <v>0</v>
      </c>
      <c r="C112" s="2">
        <v>797</v>
      </c>
      <c r="D112" s="1" t="s">
        <v>1</v>
      </c>
      <c r="E112" s="2" t="str">
        <f t="shared" si="3"/>
        <v>0102000079718</v>
      </c>
      <c r="F112" s="3">
        <v>43397</v>
      </c>
      <c r="G112" s="4">
        <v>10</v>
      </c>
      <c r="H112" s="4" t="s">
        <v>71</v>
      </c>
      <c r="I112" s="5">
        <f>WORKDAY(F112,5,[1]DM!$A$1:$A$61)</f>
        <v>43404</v>
      </c>
      <c r="J112" s="6" t="s">
        <v>152</v>
      </c>
      <c r="K112" s="4"/>
      <c r="L112" s="4" t="s">
        <v>12</v>
      </c>
      <c r="M112" s="7">
        <v>43403</v>
      </c>
      <c r="N112" s="8" t="s">
        <v>5</v>
      </c>
      <c r="O112" s="8">
        <v>1</v>
      </c>
      <c r="P112" s="4" t="s">
        <v>45</v>
      </c>
      <c r="Q112" s="9">
        <f t="shared" si="5"/>
        <v>1</v>
      </c>
      <c r="R112" s="4" t="s">
        <v>12</v>
      </c>
      <c r="S112" s="29" t="s">
        <v>149</v>
      </c>
      <c r="T112" s="11"/>
    </row>
    <row r="113" spans="2:20" x14ac:dyDescent="0.25">
      <c r="B113" s="1" t="s">
        <v>0</v>
      </c>
      <c r="C113" s="2">
        <v>798</v>
      </c>
      <c r="D113" s="1" t="s">
        <v>1</v>
      </c>
      <c r="E113" s="2" t="str">
        <f t="shared" si="3"/>
        <v>0102000079818</v>
      </c>
      <c r="F113" s="3">
        <v>43398</v>
      </c>
      <c r="G113" s="4">
        <v>10</v>
      </c>
      <c r="H113" s="4" t="s">
        <v>7</v>
      </c>
      <c r="I113" s="5">
        <f>WORKDAY(F113,3,[1]DM!$A$1:$A$61)</f>
        <v>43403</v>
      </c>
      <c r="J113" s="6" t="s">
        <v>58</v>
      </c>
      <c r="K113" s="4"/>
      <c r="L113" s="4" t="s">
        <v>12</v>
      </c>
      <c r="M113" s="12">
        <v>43399</v>
      </c>
      <c r="N113" s="13" t="s">
        <v>5</v>
      </c>
      <c r="O113" s="13">
        <v>2.2000000000000002</v>
      </c>
      <c r="P113" s="4"/>
      <c r="Q113" s="9">
        <f t="shared" si="5"/>
        <v>4</v>
      </c>
      <c r="R113" s="4" t="s">
        <v>12</v>
      </c>
      <c r="S113" s="10" t="s">
        <v>153</v>
      </c>
      <c r="T113" s="11"/>
    </row>
    <row r="114" spans="2:20" x14ac:dyDescent="0.25">
      <c r="B114" s="1" t="s">
        <v>0</v>
      </c>
      <c r="C114" s="2">
        <v>799</v>
      </c>
      <c r="D114" s="1" t="s">
        <v>1</v>
      </c>
      <c r="E114" s="2" t="str">
        <f t="shared" si="3"/>
        <v>0102000079918</v>
      </c>
      <c r="F114" s="3">
        <v>43398</v>
      </c>
      <c r="G114" s="4">
        <v>10</v>
      </c>
      <c r="H114" s="4" t="s">
        <v>7</v>
      </c>
      <c r="I114" s="5">
        <f>WORKDAY(F114,3,[1]DM!$A$1:$A$61)</f>
        <v>43403</v>
      </c>
      <c r="J114" s="6" t="s">
        <v>154</v>
      </c>
      <c r="K114" s="4"/>
      <c r="L114" s="4" t="s">
        <v>12</v>
      </c>
      <c r="M114" s="12">
        <v>43399</v>
      </c>
      <c r="N114" s="13" t="s">
        <v>5</v>
      </c>
      <c r="O114" s="13">
        <v>2.2000000000000002</v>
      </c>
      <c r="P114" s="4" t="s">
        <v>155</v>
      </c>
      <c r="Q114" s="9">
        <f t="shared" si="5"/>
        <v>4</v>
      </c>
      <c r="R114" s="4" t="s">
        <v>9</v>
      </c>
      <c r="S114" s="14" t="s">
        <v>156</v>
      </c>
      <c r="T114" s="11"/>
    </row>
    <row r="115" spans="2:20" x14ac:dyDescent="0.25">
      <c r="B115" s="1" t="s">
        <v>0</v>
      </c>
      <c r="C115" s="2">
        <v>800</v>
      </c>
      <c r="D115" s="1" t="s">
        <v>1</v>
      </c>
      <c r="E115" s="2" t="str">
        <f t="shared" si="3"/>
        <v>0102000080018</v>
      </c>
      <c r="F115" s="3">
        <v>43398</v>
      </c>
      <c r="G115" s="4">
        <v>10</v>
      </c>
      <c r="H115" s="4" t="s">
        <v>7</v>
      </c>
      <c r="I115" s="5">
        <f>WORKDAY(F115,3,[1]DM!$A$1:$A$61)</f>
        <v>43403</v>
      </c>
      <c r="J115" s="6" t="s">
        <v>154</v>
      </c>
      <c r="K115" s="4"/>
      <c r="L115" s="4" t="s">
        <v>12</v>
      </c>
      <c r="M115" s="12">
        <v>43399</v>
      </c>
      <c r="N115" s="13" t="s">
        <v>5</v>
      </c>
      <c r="O115" s="13">
        <v>2.2000000000000002</v>
      </c>
      <c r="P115" s="4" t="s">
        <v>155</v>
      </c>
      <c r="Q115" s="9">
        <f>I115-M115</f>
        <v>4</v>
      </c>
      <c r="R115" s="4" t="s">
        <v>9</v>
      </c>
      <c r="S115" s="14" t="s">
        <v>156</v>
      </c>
      <c r="T115" s="11"/>
    </row>
    <row r="116" spans="2:20" x14ac:dyDescent="0.25">
      <c r="B116" s="1" t="s">
        <v>0</v>
      </c>
      <c r="C116" s="2">
        <v>801</v>
      </c>
      <c r="D116" s="1" t="s">
        <v>1</v>
      </c>
      <c r="E116" s="2" t="str">
        <f t="shared" si="3"/>
        <v>0102000080118</v>
      </c>
      <c r="F116" s="3">
        <v>43398</v>
      </c>
      <c r="G116" s="4">
        <v>10</v>
      </c>
      <c r="H116" s="4" t="s">
        <v>7</v>
      </c>
      <c r="I116" s="5">
        <f>WORKDAY(F116,3,[1]DM!$A$1:$A$61)</f>
        <v>43403</v>
      </c>
      <c r="J116" s="6" t="s">
        <v>69</v>
      </c>
      <c r="K116" s="4"/>
      <c r="L116" s="4" t="s">
        <v>4</v>
      </c>
      <c r="M116" s="12">
        <v>43399</v>
      </c>
      <c r="N116" s="13" t="s">
        <v>5</v>
      </c>
      <c r="O116" s="13">
        <v>2.2000000000000002</v>
      </c>
      <c r="P116" s="4"/>
      <c r="Q116" s="9">
        <f t="shared" si="5"/>
        <v>4</v>
      </c>
      <c r="R116" s="4" t="s">
        <v>9</v>
      </c>
      <c r="S116" s="10" t="s">
        <v>157</v>
      </c>
      <c r="T116" s="11"/>
    </row>
    <row r="117" spans="2:20" x14ac:dyDescent="0.25">
      <c r="B117" s="1" t="s">
        <v>0</v>
      </c>
      <c r="C117" s="2">
        <v>802</v>
      </c>
      <c r="D117" s="1" t="s">
        <v>1</v>
      </c>
      <c r="E117" s="2" t="str">
        <f t="shared" si="3"/>
        <v>0102000080218</v>
      </c>
      <c r="F117" s="3">
        <v>43398</v>
      </c>
      <c r="G117" s="4">
        <v>10</v>
      </c>
      <c r="H117" s="4" t="s">
        <v>71</v>
      </c>
      <c r="I117" s="5">
        <f>WORKDAY(F117,3,[1]DM!$A$1:$A$61)</f>
        <v>43403</v>
      </c>
      <c r="J117" s="6" t="s">
        <v>152</v>
      </c>
      <c r="K117" s="4"/>
      <c r="L117" s="4" t="s">
        <v>12</v>
      </c>
      <c r="M117" s="7">
        <v>43403</v>
      </c>
      <c r="N117" s="8" t="s">
        <v>5</v>
      </c>
      <c r="O117" s="8">
        <v>1</v>
      </c>
      <c r="P117" s="4" t="s">
        <v>158</v>
      </c>
      <c r="Q117" s="9">
        <f>I117-M117</f>
        <v>0</v>
      </c>
      <c r="R117" s="4" t="s">
        <v>12</v>
      </c>
      <c r="S117" s="29" t="s">
        <v>149</v>
      </c>
      <c r="T117" s="11"/>
    </row>
    <row r="118" spans="2:20" x14ac:dyDescent="0.25">
      <c r="B118" s="1" t="s">
        <v>0</v>
      </c>
      <c r="C118" s="2">
        <v>803</v>
      </c>
      <c r="D118" s="1" t="s">
        <v>1</v>
      </c>
      <c r="E118" s="2" t="str">
        <f t="shared" si="3"/>
        <v>0102000080318</v>
      </c>
      <c r="F118" s="3">
        <v>43398</v>
      </c>
      <c r="G118" s="4">
        <v>10</v>
      </c>
      <c r="H118" s="4" t="s">
        <v>7</v>
      </c>
      <c r="I118" s="5">
        <f>WORKDAY(F118,3,[1]DM!$A$1:$A$61)</f>
        <v>43403</v>
      </c>
      <c r="J118" s="6" t="s">
        <v>159</v>
      </c>
      <c r="K118" s="4"/>
      <c r="L118" s="4" t="s">
        <v>4</v>
      </c>
      <c r="M118" s="12">
        <v>43399</v>
      </c>
      <c r="N118" s="13" t="s">
        <v>5</v>
      </c>
      <c r="O118" s="13">
        <v>2.2000000000000002</v>
      </c>
      <c r="P118" s="4"/>
      <c r="Q118" s="9">
        <f t="shared" si="5"/>
        <v>4</v>
      </c>
      <c r="R118" s="4" t="s">
        <v>9</v>
      </c>
      <c r="S118" s="14" t="s">
        <v>160</v>
      </c>
      <c r="T118" s="11"/>
    </row>
    <row r="119" spans="2:20" x14ac:dyDescent="0.25">
      <c r="B119" s="1" t="s">
        <v>0</v>
      </c>
      <c r="C119" s="2">
        <v>804</v>
      </c>
      <c r="D119" s="1" t="s">
        <v>1</v>
      </c>
      <c r="E119" s="2" t="str">
        <f t="shared" si="3"/>
        <v>0102000080418</v>
      </c>
      <c r="F119" s="3">
        <v>43398</v>
      </c>
      <c r="G119" s="4">
        <v>10</v>
      </c>
      <c r="H119" s="4" t="s">
        <v>71</v>
      </c>
      <c r="I119" s="5">
        <f>WORKDAY(F119,3,[1]DM!$A$1:$A$61)</f>
        <v>43403</v>
      </c>
      <c r="J119" s="6" t="s">
        <v>152</v>
      </c>
      <c r="K119" s="4"/>
      <c r="L119" s="4" t="s">
        <v>12</v>
      </c>
      <c r="M119" s="7">
        <v>43403</v>
      </c>
      <c r="N119" s="8" t="s">
        <v>5</v>
      </c>
      <c r="O119" s="8">
        <v>1</v>
      </c>
      <c r="P119" s="4" t="s">
        <v>161</v>
      </c>
      <c r="Q119" s="9">
        <f t="shared" si="5"/>
        <v>0</v>
      </c>
      <c r="R119" s="4" t="s">
        <v>12</v>
      </c>
      <c r="S119" s="29" t="s">
        <v>149</v>
      </c>
      <c r="T119" s="11"/>
    </row>
    <row r="120" spans="2:20" x14ac:dyDescent="0.25">
      <c r="B120" s="1" t="s">
        <v>0</v>
      </c>
      <c r="C120" s="2">
        <v>805</v>
      </c>
      <c r="D120" s="1" t="s">
        <v>1</v>
      </c>
      <c r="E120" s="2" t="str">
        <f t="shared" si="3"/>
        <v>0102000080518</v>
      </c>
      <c r="F120" s="3">
        <v>43399</v>
      </c>
      <c r="G120" s="4">
        <v>10</v>
      </c>
      <c r="H120" s="4" t="s">
        <v>7</v>
      </c>
      <c r="I120" s="5">
        <f>WORKDAY(F120,3,[1]DM!$A$1:$A$61)</f>
        <v>43404</v>
      </c>
      <c r="J120" s="6" t="s">
        <v>162</v>
      </c>
      <c r="K120" s="4"/>
      <c r="L120" s="4" t="s">
        <v>4</v>
      </c>
      <c r="M120" s="7">
        <v>43399</v>
      </c>
      <c r="N120" s="8" t="s">
        <v>5</v>
      </c>
      <c r="O120" s="8">
        <v>1</v>
      </c>
      <c r="P120" s="4" t="s">
        <v>60</v>
      </c>
      <c r="Q120" s="9">
        <f t="shared" si="5"/>
        <v>5</v>
      </c>
      <c r="R120" s="4" t="s">
        <v>9</v>
      </c>
      <c r="S120" s="10" t="s">
        <v>137</v>
      </c>
      <c r="T120" s="11"/>
    </row>
    <row r="121" spans="2:20" x14ac:dyDescent="0.25">
      <c r="B121" s="1" t="s">
        <v>0</v>
      </c>
      <c r="C121" s="2">
        <v>806</v>
      </c>
      <c r="D121" s="1" t="s">
        <v>1</v>
      </c>
      <c r="E121" s="2" t="str">
        <f t="shared" si="3"/>
        <v>0102000080618</v>
      </c>
      <c r="F121" s="3">
        <v>43399</v>
      </c>
      <c r="G121" s="4">
        <v>10</v>
      </c>
      <c r="H121" s="4" t="s">
        <v>34</v>
      </c>
      <c r="I121" s="5">
        <f>WORKDAY(F121,9,[1]DM!$A$1:$A$61)</f>
        <v>43412</v>
      </c>
      <c r="J121" s="6"/>
      <c r="K121" s="4"/>
      <c r="L121" s="4" t="s">
        <v>12</v>
      </c>
      <c r="M121" s="27">
        <v>43412</v>
      </c>
      <c r="N121" s="28" t="s">
        <v>5</v>
      </c>
      <c r="O121" s="28">
        <v>1</v>
      </c>
      <c r="P121" s="4"/>
      <c r="Q121" s="9">
        <f t="shared" si="5"/>
        <v>0</v>
      </c>
      <c r="R121" s="4" t="s">
        <v>12</v>
      </c>
      <c r="S121" s="10" t="s">
        <v>163</v>
      </c>
      <c r="T121" s="11"/>
    </row>
    <row r="122" spans="2:20" x14ac:dyDescent="0.25">
      <c r="B122" s="1" t="s">
        <v>0</v>
      </c>
      <c r="C122" s="2">
        <v>807</v>
      </c>
      <c r="D122" s="1" t="s">
        <v>1</v>
      </c>
      <c r="E122" s="2" t="str">
        <f t="shared" si="3"/>
        <v>0102000080718</v>
      </c>
      <c r="F122" s="3">
        <v>43399</v>
      </c>
      <c r="G122" s="4">
        <v>10</v>
      </c>
      <c r="H122" s="4" t="s">
        <v>71</v>
      </c>
      <c r="I122" s="5">
        <f>WORKDAY(F122,3,[1]DM!$A$1:$A$61)</f>
        <v>43404</v>
      </c>
      <c r="J122" s="6" t="s">
        <v>152</v>
      </c>
      <c r="K122" s="4"/>
      <c r="L122" s="4" t="s">
        <v>12</v>
      </c>
      <c r="M122" s="7">
        <v>43403</v>
      </c>
      <c r="N122" s="8" t="s">
        <v>5</v>
      </c>
      <c r="O122" s="8">
        <v>1</v>
      </c>
      <c r="P122" s="4" t="s">
        <v>164</v>
      </c>
      <c r="Q122" s="9">
        <f>I122-M122</f>
        <v>1</v>
      </c>
      <c r="R122" s="4" t="s">
        <v>12</v>
      </c>
      <c r="S122" s="29" t="s">
        <v>149</v>
      </c>
      <c r="T122" s="11"/>
    </row>
    <row r="123" spans="2:20" x14ac:dyDescent="0.25">
      <c r="B123" s="1" t="s">
        <v>0</v>
      </c>
      <c r="C123" s="2">
        <v>808</v>
      </c>
      <c r="D123" s="1" t="s">
        <v>1</v>
      </c>
      <c r="E123" s="2" t="str">
        <f t="shared" si="3"/>
        <v>0102000080818</v>
      </c>
      <c r="F123" s="3">
        <v>43399</v>
      </c>
      <c r="G123" s="4">
        <v>10</v>
      </c>
      <c r="H123" s="4" t="s">
        <v>71</v>
      </c>
      <c r="I123" s="5">
        <f>WORKDAY(F123,3,[1]DM!$A$1:$A$61)</f>
        <v>43404</v>
      </c>
      <c r="J123" s="6" t="s">
        <v>152</v>
      </c>
      <c r="K123" s="4"/>
      <c r="L123" s="4" t="s">
        <v>12</v>
      </c>
      <c r="M123" s="7">
        <v>43403</v>
      </c>
      <c r="N123" s="8" t="s">
        <v>5</v>
      </c>
      <c r="O123" s="8">
        <v>1</v>
      </c>
      <c r="P123" s="4" t="s">
        <v>165</v>
      </c>
      <c r="Q123" s="9">
        <f>I123-M123</f>
        <v>1</v>
      </c>
      <c r="R123" s="4" t="s">
        <v>12</v>
      </c>
      <c r="S123" s="29" t="s">
        <v>149</v>
      </c>
      <c r="T123" s="11"/>
    </row>
    <row r="124" spans="2:20" x14ac:dyDescent="0.25">
      <c r="B124" s="1" t="s">
        <v>0</v>
      </c>
      <c r="C124" s="2">
        <v>809</v>
      </c>
      <c r="D124" s="1" t="s">
        <v>1</v>
      </c>
      <c r="E124" s="2" t="str">
        <f t="shared" si="3"/>
        <v>0102000080918</v>
      </c>
      <c r="F124" s="3">
        <v>43399</v>
      </c>
      <c r="G124" s="4">
        <v>10</v>
      </c>
      <c r="H124" s="4" t="s">
        <v>7</v>
      </c>
      <c r="I124" s="5">
        <f>WORKDAY(F124,3,[1]DM!$A$1:$A$61)</f>
        <v>43404</v>
      </c>
      <c r="J124" s="6" t="s">
        <v>166</v>
      </c>
      <c r="K124" s="4"/>
      <c r="L124" s="4" t="s">
        <v>12</v>
      </c>
      <c r="M124" s="12">
        <v>43403</v>
      </c>
      <c r="N124" s="13" t="s">
        <v>5</v>
      </c>
      <c r="O124" s="13">
        <v>2.2000000000000002</v>
      </c>
      <c r="P124" s="4"/>
      <c r="Q124" s="9">
        <f>I124-M124</f>
        <v>1</v>
      </c>
      <c r="R124" s="4" t="s">
        <v>12</v>
      </c>
      <c r="S124" s="10" t="s">
        <v>167</v>
      </c>
      <c r="T124" s="11"/>
    </row>
    <row r="125" spans="2:20" x14ac:dyDescent="0.25">
      <c r="B125" s="1" t="s">
        <v>0</v>
      </c>
      <c r="C125" s="2">
        <v>810</v>
      </c>
      <c r="D125" s="1" t="s">
        <v>1</v>
      </c>
      <c r="E125" s="2" t="str">
        <f t="shared" si="3"/>
        <v>0102000081018</v>
      </c>
      <c r="F125" s="3">
        <v>43402</v>
      </c>
      <c r="G125" s="4">
        <v>10</v>
      </c>
      <c r="H125" s="4" t="s">
        <v>71</v>
      </c>
      <c r="I125" s="5">
        <f>WORKDAY(F125,9,[1]DM!$A$1:$A$61)</f>
        <v>43413</v>
      </c>
      <c r="J125" s="6"/>
      <c r="K125" s="4"/>
      <c r="L125" s="4" t="s">
        <v>4</v>
      </c>
      <c r="M125" s="27">
        <v>43413</v>
      </c>
      <c r="N125" s="28" t="s">
        <v>5</v>
      </c>
      <c r="O125" s="28">
        <v>1</v>
      </c>
      <c r="P125" s="4"/>
      <c r="Q125" s="9">
        <f t="shared" ref="Q125:Q131" si="6">I125-M125</f>
        <v>0</v>
      </c>
      <c r="R125" s="4" t="s">
        <v>9</v>
      </c>
      <c r="S125" s="10" t="s">
        <v>168</v>
      </c>
      <c r="T125" s="11"/>
    </row>
    <row r="126" spans="2:20" x14ac:dyDescent="0.25">
      <c r="B126" s="1" t="s">
        <v>0</v>
      </c>
      <c r="C126" s="2">
        <v>811</v>
      </c>
      <c r="D126" s="1" t="s">
        <v>1</v>
      </c>
      <c r="E126" s="2" t="str">
        <f t="shared" si="3"/>
        <v>0102000081118</v>
      </c>
      <c r="F126" s="3">
        <v>43402</v>
      </c>
      <c r="G126" s="4">
        <v>10</v>
      </c>
      <c r="H126" s="4" t="s">
        <v>169</v>
      </c>
      <c r="I126" s="5">
        <f>WORKDAY(F126,9,[1]DM!$A$1:$A$61)</f>
        <v>43413</v>
      </c>
      <c r="J126" s="6"/>
      <c r="K126" s="4"/>
      <c r="L126" s="4" t="s">
        <v>4</v>
      </c>
      <c r="M126" s="27">
        <v>43412</v>
      </c>
      <c r="N126" s="28" t="s">
        <v>5</v>
      </c>
      <c r="O126" s="28">
        <v>1</v>
      </c>
      <c r="P126" s="4"/>
      <c r="Q126" s="9">
        <f t="shared" si="6"/>
        <v>1</v>
      </c>
      <c r="R126" s="4" t="s">
        <v>4</v>
      </c>
      <c r="S126" s="10" t="s">
        <v>170</v>
      </c>
      <c r="T126" s="11"/>
    </row>
    <row r="127" spans="2:20" x14ac:dyDescent="0.25">
      <c r="B127" s="1" t="s">
        <v>0</v>
      </c>
      <c r="C127" s="2">
        <v>812</v>
      </c>
      <c r="D127" s="1" t="s">
        <v>1</v>
      </c>
      <c r="E127" s="2" t="str">
        <f t="shared" si="3"/>
        <v>0102000081218</v>
      </c>
      <c r="F127" s="3">
        <v>43402</v>
      </c>
      <c r="G127" s="4">
        <v>10</v>
      </c>
      <c r="H127" s="4" t="s">
        <v>169</v>
      </c>
      <c r="I127" s="5">
        <f>WORKDAY(F127,9,[1]DM!$A$1:$A$61)</f>
        <v>43413</v>
      </c>
      <c r="J127" s="6" t="s">
        <v>171</v>
      </c>
      <c r="K127" s="4"/>
      <c r="L127" s="4" t="s">
        <v>4</v>
      </c>
      <c r="M127" s="27">
        <v>43412</v>
      </c>
      <c r="N127" s="28" t="s">
        <v>5</v>
      </c>
      <c r="O127" s="28">
        <v>1</v>
      </c>
      <c r="P127" s="4"/>
      <c r="Q127" s="9">
        <f>I127-M127</f>
        <v>1</v>
      </c>
      <c r="R127" s="4" t="s">
        <v>4</v>
      </c>
      <c r="S127" s="10" t="s">
        <v>172</v>
      </c>
      <c r="T127" s="11"/>
    </row>
    <row r="128" spans="2:20" x14ac:dyDescent="0.25">
      <c r="B128" s="1" t="s">
        <v>0</v>
      </c>
      <c r="C128" s="2">
        <v>813</v>
      </c>
      <c r="D128" s="1" t="s">
        <v>1</v>
      </c>
      <c r="E128" s="2" t="str">
        <f t="shared" si="3"/>
        <v>0102000081318</v>
      </c>
      <c r="F128" s="3">
        <v>43402</v>
      </c>
      <c r="G128" s="4">
        <v>10</v>
      </c>
      <c r="H128" s="4" t="s">
        <v>36</v>
      </c>
      <c r="I128" s="5">
        <f>WORKDAY(F128,9,[1]DM!$A$1:$A$61)</f>
        <v>43413</v>
      </c>
      <c r="J128" s="6"/>
      <c r="K128" s="4"/>
      <c r="L128" s="4" t="s">
        <v>12</v>
      </c>
      <c r="M128" s="27">
        <v>43412</v>
      </c>
      <c r="N128" s="28" t="s">
        <v>5</v>
      </c>
      <c r="O128" s="28">
        <v>1</v>
      </c>
      <c r="P128" s="4"/>
      <c r="Q128" s="9">
        <f t="shared" si="6"/>
        <v>1</v>
      </c>
      <c r="R128" s="4" t="s">
        <v>9</v>
      </c>
      <c r="S128" s="10" t="s">
        <v>173</v>
      </c>
      <c r="T128" s="11"/>
    </row>
    <row r="129" spans="2:20" x14ac:dyDescent="0.25">
      <c r="B129" s="1" t="s">
        <v>0</v>
      </c>
      <c r="C129" s="2">
        <v>814</v>
      </c>
      <c r="D129" s="1" t="s">
        <v>1</v>
      </c>
      <c r="E129" s="2" t="str">
        <f t="shared" ref="E129:E131" si="7">CONCATENATE($B$120,C129,$D$21)</f>
        <v>0102000081418</v>
      </c>
      <c r="F129" s="3">
        <v>43402</v>
      </c>
      <c r="G129" s="4">
        <v>10</v>
      </c>
      <c r="H129" s="4" t="s">
        <v>36</v>
      </c>
      <c r="I129" s="5">
        <f>WORKDAY(F129,9,[1]DM!$A$1:$A$61)</f>
        <v>43413</v>
      </c>
      <c r="J129" s="6" t="s">
        <v>174</v>
      </c>
      <c r="K129" s="4"/>
      <c r="L129" s="4" t="s">
        <v>12</v>
      </c>
      <c r="M129" s="27">
        <v>43412</v>
      </c>
      <c r="N129" s="28" t="s">
        <v>5</v>
      </c>
      <c r="O129" s="28">
        <v>1</v>
      </c>
      <c r="P129" s="4"/>
      <c r="Q129" s="9">
        <f t="shared" si="6"/>
        <v>1</v>
      </c>
      <c r="R129" s="4" t="s">
        <v>9</v>
      </c>
      <c r="S129" s="10" t="s">
        <v>175</v>
      </c>
      <c r="T129" s="11"/>
    </row>
    <row r="130" spans="2:20" x14ac:dyDescent="0.25">
      <c r="B130" s="1" t="s">
        <v>0</v>
      </c>
      <c r="C130" s="2">
        <v>815</v>
      </c>
      <c r="D130" s="1" t="s">
        <v>1</v>
      </c>
      <c r="E130" s="2" t="str">
        <f t="shared" si="7"/>
        <v>0102000081518</v>
      </c>
      <c r="F130" s="3">
        <v>43402</v>
      </c>
      <c r="G130" s="4">
        <v>10</v>
      </c>
      <c r="H130" s="4" t="s">
        <v>176</v>
      </c>
      <c r="I130" s="5">
        <f>WORKDAY(F130,9,[1]DM!$A$1:$A$61)</f>
        <v>43413</v>
      </c>
      <c r="J130" s="6"/>
      <c r="K130" s="4"/>
      <c r="L130" s="4" t="s">
        <v>12</v>
      </c>
      <c r="M130" s="27">
        <v>43412</v>
      </c>
      <c r="N130" s="28" t="s">
        <v>5</v>
      </c>
      <c r="O130" s="28">
        <v>1</v>
      </c>
      <c r="P130" s="4"/>
      <c r="Q130" s="9">
        <f t="shared" si="6"/>
        <v>1</v>
      </c>
      <c r="R130" s="4" t="s">
        <v>12</v>
      </c>
      <c r="S130" s="29" t="s">
        <v>177</v>
      </c>
      <c r="T130" s="11"/>
    </row>
    <row r="131" spans="2:20" x14ac:dyDescent="0.25">
      <c r="B131" s="1" t="s">
        <v>0</v>
      </c>
      <c r="C131" s="2">
        <v>816</v>
      </c>
      <c r="D131" s="1" t="s">
        <v>1</v>
      </c>
      <c r="E131" s="2" t="str">
        <f t="shared" si="7"/>
        <v>0102000081618</v>
      </c>
      <c r="F131" s="3">
        <v>43402</v>
      </c>
      <c r="G131" s="4">
        <v>10</v>
      </c>
      <c r="H131" s="4" t="s">
        <v>178</v>
      </c>
      <c r="I131" s="5">
        <f>WORKDAY(F131,19,[1]DM!$A$1:$A$62)</f>
        <v>43430</v>
      </c>
      <c r="J131" s="6" t="s">
        <v>179</v>
      </c>
      <c r="K131" s="4"/>
      <c r="L131" s="4" t="s">
        <v>4</v>
      </c>
      <c r="M131" s="27">
        <v>43427</v>
      </c>
      <c r="N131" s="28" t="s">
        <v>5</v>
      </c>
      <c r="O131" s="28">
        <v>1</v>
      </c>
      <c r="P131" s="4"/>
      <c r="Q131" s="9">
        <f t="shared" si="6"/>
        <v>3</v>
      </c>
      <c r="R131" s="4" t="s">
        <v>4</v>
      </c>
      <c r="S131" s="14" t="s">
        <v>180</v>
      </c>
      <c r="T131" s="11"/>
    </row>
    <row r="132" spans="2:20" x14ac:dyDescent="0.25">
      <c r="B132" s="1" t="s">
        <v>0</v>
      </c>
      <c r="C132" s="2">
        <v>817</v>
      </c>
      <c r="D132" s="1" t="s">
        <v>1</v>
      </c>
      <c r="E132" s="2" t="str">
        <f>CONCATENATE($B$120,C132,$D$21)</f>
        <v>0102000081718</v>
      </c>
      <c r="F132" s="3">
        <v>43403</v>
      </c>
      <c r="G132" s="4">
        <v>10</v>
      </c>
      <c r="H132" s="4" t="s">
        <v>181</v>
      </c>
      <c r="I132" s="5">
        <f>WORKDAY(F132,9,[1]DM!$A$1:$A$61)</f>
        <v>43416</v>
      </c>
      <c r="J132" s="6"/>
      <c r="K132" s="4"/>
      <c r="L132" s="4" t="s">
        <v>12</v>
      </c>
      <c r="M132" s="27">
        <v>43412</v>
      </c>
      <c r="N132" s="28" t="s">
        <v>5</v>
      </c>
      <c r="O132" s="28">
        <v>1</v>
      </c>
      <c r="P132" s="4" t="s">
        <v>45</v>
      </c>
      <c r="Q132" s="9">
        <f>I132-M132</f>
        <v>4</v>
      </c>
      <c r="R132" s="4" t="s">
        <v>9</v>
      </c>
      <c r="S132" s="14" t="s">
        <v>182</v>
      </c>
      <c r="T132" s="11"/>
    </row>
    <row r="133" spans="2:20" x14ac:dyDescent="0.25">
      <c r="B133" s="1" t="s">
        <v>0</v>
      </c>
      <c r="C133" s="2">
        <v>818</v>
      </c>
      <c r="D133" s="1" t="s">
        <v>1</v>
      </c>
      <c r="E133" s="2" t="str">
        <f>CONCATENATE($B$120,C133,$D$21)</f>
        <v>0102000081818</v>
      </c>
      <c r="F133" s="3">
        <v>43405</v>
      </c>
      <c r="G133" s="4">
        <v>11</v>
      </c>
      <c r="H133" s="4" t="s">
        <v>34</v>
      </c>
      <c r="I133" s="5">
        <f>WORKDAY(F133,5,[1]DM!$A$1:$A$61)</f>
        <v>43412</v>
      </c>
      <c r="J133" s="6"/>
      <c r="K133" s="4"/>
      <c r="L133" s="4" t="s">
        <v>4</v>
      </c>
      <c r="M133" s="31">
        <v>43412</v>
      </c>
      <c r="N133" s="32" t="s">
        <v>5</v>
      </c>
      <c r="O133" s="32">
        <v>1</v>
      </c>
      <c r="P133" s="4" t="s">
        <v>183</v>
      </c>
      <c r="Q133" s="9">
        <f>I133-M133</f>
        <v>0</v>
      </c>
      <c r="R133" s="4" t="s">
        <v>4</v>
      </c>
      <c r="S133" s="14" t="s">
        <v>184</v>
      </c>
      <c r="T133" s="11"/>
    </row>
    <row r="134" spans="2:20" x14ac:dyDescent="0.25">
      <c r="B134" s="1" t="s">
        <v>0</v>
      </c>
      <c r="C134" s="2">
        <v>819</v>
      </c>
      <c r="D134" s="1" t="s">
        <v>1</v>
      </c>
      <c r="E134" s="2" t="str">
        <f>CONCATENATE($B$120,C134,$D$21)</f>
        <v>0102000081918</v>
      </c>
      <c r="F134" s="3">
        <v>43405</v>
      </c>
      <c r="G134" s="4">
        <v>11</v>
      </c>
      <c r="H134" s="4" t="s">
        <v>185</v>
      </c>
      <c r="I134" s="5">
        <f>WORKDAY(F134,3,[1]DM!$A$1:$A$61)</f>
        <v>43410</v>
      </c>
      <c r="J134" s="6" t="s">
        <v>7</v>
      </c>
      <c r="K134" s="4"/>
      <c r="L134" s="4" t="s">
        <v>4</v>
      </c>
      <c r="M134" s="31">
        <v>43409</v>
      </c>
      <c r="N134" s="32" t="s">
        <v>5</v>
      </c>
      <c r="O134" s="32">
        <v>1</v>
      </c>
      <c r="P134" s="4"/>
      <c r="Q134" s="9">
        <f>I134-M134</f>
        <v>1</v>
      </c>
      <c r="R134" s="4" t="s">
        <v>9</v>
      </c>
      <c r="S134" s="10" t="s">
        <v>186</v>
      </c>
      <c r="T134" s="11"/>
    </row>
    <row r="135" spans="2:20" x14ac:dyDescent="0.25">
      <c r="B135" s="1" t="s">
        <v>0</v>
      </c>
      <c r="C135" s="2">
        <v>820</v>
      </c>
      <c r="D135" s="1" t="s">
        <v>1</v>
      </c>
      <c r="E135" s="2" t="str">
        <f t="shared" ref="E135:E141" si="8">CONCATENATE($B$120,C135,$D$21)</f>
        <v>0102000082018</v>
      </c>
      <c r="F135" s="3">
        <v>43406</v>
      </c>
      <c r="G135" s="4">
        <v>11</v>
      </c>
      <c r="H135" s="4" t="s">
        <v>178</v>
      </c>
      <c r="I135" s="5">
        <f>WORKDAY(F135,18,[1]DM!$A$1:$A$62)</f>
        <v>43433</v>
      </c>
      <c r="J135" s="6" t="s">
        <v>187</v>
      </c>
      <c r="K135" s="4" t="s">
        <v>25</v>
      </c>
      <c r="L135" s="4" t="s">
        <v>4</v>
      </c>
      <c r="M135" s="31">
        <v>43427</v>
      </c>
      <c r="N135" s="32" t="s">
        <v>5</v>
      </c>
      <c r="O135" s="32">
        <v>1</v>
      </c>
      <c r="P135" s="4"/>
      <c r="Q135" s="9">
        <f t="shared" ref="Q135:Q147" si="9">I135-M135</f>
        <v>6</v>
      </c>
      <c r="R135" s="4" t="s">
        <v>4</v>
      </c>
      <c r="S135" s="14" t="s">
        <v>180</v>
      </c>
      <c r="T135" s="11"/>
    </row>
    <row r="136" spans="2:20" x14ac:dyDescent="0.25">
      <c r="B136" s="1" t="s">
        <v>0</v>
      </c>
      <c r="C136" s="2">
        <v>821</v>
      </c>
      <c r="D136" s="1" t="s">
        <v>1</v>
      </c>
      <c r="E136" s="2" t="str">
        <f t="shared" si="8"/>
        <v>0102000082118</v>
      </c>
      <c r="F136" s="3">
        <v>43406</v>
      </c>
      <c r="G136" s="4">
        <v>11</v>
      </c>
      <c r="H136" s="4" t="s">
        <v>95</v>
      </c>
      <c r="I136" s="5">
        <f>WORKDAY(F136,18,[1]DM!$A$1:$A$67)</f>
        <v>43433</v>
      </c>
      <c r="J136" s="6" t="s">
        <v>25</v>
      </c>
      <c r="K136" s="4"/>
      <c r="L136" s="4" t="s">
        <v>12</v>
      </c>
      <c r="M136" s="31">
        <v>43432</v>
      </c>
      <c r="N136" s="32" t="s">
        <v>5</v>
      </c>
      <c r="O136" s="32">
        <v>1</v>
      </c>
      <c r="P136" s="4"/>
      <c r="Q136" s="9">
        <f t="shared" si="9"/>
        <v>1</v>
      </c>
      <c r="R136" s="4" t="s">
        <v>12</v>
      </c>
      <c r="S136" s="14" t="s">
        <v>188</v>
      </c>
      <c r="T136" s="11"/>
    </row>
    <row r="137" spans="2:20" x14ac:dyDescent="0.25">
      <c r="B137" s="1" t="s">
        <v>0</v>
      </c>
      <c r="C137" s="2">
        <v>822</v>
      </c>
      <c r="D137" s="1" t="s">
        <v>1</v>
      </c>
      <c r="E137" s="2" t="str">
        <f t="shared" si="8"/>
        <v>0102000082218</v>
      </c>
      <c r="F137" s="3">
        <v>43409</v>
      </c>
      <c r="G137" s="4">
        <v>11</v>
      </c>
      <c r="H137" s="4" t="s">
        <v>7</v>
      </c>
      <c r="I137" s="5">
        <f>WORKDAY(F137,3,[1]DM!$A$1:$A$61)</f>
        <v>43412</v>
      </c>
      <c r="J137" s="6" t="s">
        <v>112</v>
      </c>
      <c r="K137" s="4"/>
      <c r="L137" s="4" t="s">
        <v>4</v>
      </c>
      <c r="M137" s="12">
        <v>43409</v>
      </c>
      <c r="N137" s="13" t="s">
        <v>5</v>
      </c>
      <c r="O137" s="13">
        <v>2.2000000000000002</v>
      </c>
      <c r="P137" s="4"/>
      <c r="Q137" s="9">
        <f t="shared" si="9"/>
        <v>3</v>
      </c>
      <c r="R137" s="4" t="s">
        <v>4</v>
      </c>
      <c r="S137" s="10" t="s">
        <v>189</v>
      </c>
      <c r="T137" s="11"/>
    </row>
    <row r="138" spans="2:20" x14ac:dyDescent="0.25">
      <c r="B138" s="1" t="s">
        <v>0</v>
      </c>
      <c r="C138" s="2">
        <v>823</v>
      </c>
      <c r="D138" s="1" t="s">
        <v>1</v>
      </c>
      <c r="E138" s="2" t="str">
        <f t="shared" si="8"/>
        <v>0102000082318</v>
      </c>
      <c r="F138" s="3">
        <v>43409</v>
      </c>
      <c r="G138" s="4">
        <v>11</v>
      </c>
      <c r="H138" s="4" t="s">
        <v>7</v>
      </c>
      <c r="I138" s="5">
        <f>WORKDAY(F138,3,[1]DM!$A$1:$A$61)</f>
        <v>43412</v>
      </c>
      <c r="J138" s="6" t="s">
        <v>190</v>
      </c>
      <c r="K138" s="4"/>
      <c r="L138" s="4" t="s">
        <v>4</v>
      </c>
      <c r="M138" s="12">
        <v>43409</v>
      </c>
      <c r="N138" s="13" t="s">
        <v>5</v>
      </c>
      <c r="O138" s="13">
        <v>2.2000000000000002</v>
      </c>
      <c r="P138" s="4"/>
      <c r="Q138" s="9">
        <f t="shared" si="9"/>
        <v>3</v>
      </c>
      <c r="R138" s="4" t="s">
        <v>9</v>
      </c>
      <c r="S138" s="10" t="s">
        <v>191</v>
      </c>
      <c r="T138" s="11"/>
    </row>
    <row r="139" spans="2:20" x14ac:dyDescent="0.25">
      <c r="B139" s="1" t="s">
        <v>0</v>
      </c>
      <c r="C139" s="2">
        <v>824</v>
      </c>
      <c r="D139" s="1" t="s">
        <v>1</v>
      </c>
      <c r="E139" s="2" t="str">
        <f t="shared" si="8"/>
        <v>0102000082418</v>
      </c>
      <c r="F139" s="3">
        <v>43409</v>
      </c>
      <c r="G139" s="4">
        <v>11</v>
      </c>
      <c r="H139" s="4" t="s">
        <v>7</v>
      </c>
      <c r="I139" s="5">
        <f>WORKDAY(F139,3,[1]DM!$A$1:$A$61)</f>
        <v>43412</v>
      </c>
      <c r="J139" s="6" t="s">
        <v>192</v>
      </c>
      <c r="K139" s="4"/>
      <c r="L139" s="4" t="s">
        <v>4</v>
      </c>
      <c r="M139" s="12">
        <v>43412</v>
      </c>
      <c r="N139" s="13" t="s">
        <v>5</v>
      </c>
      <c r="O139" s="13">
        <v>2.2000000000000002</v>
      </c>
      <c r="P139" s="4"/>
      <c r="Q139" s="9">
        <f t="shared" si="9"/>
        <v>0</v>
      </c>
      <c r="R139" s="4" t="s">
        <v>4</v>
      </c>
      <c r="S139" s="10" t="s">
        <v>193</v>
      </c>
      <c r="T139" s="11"/>
    </row>
    <row r="140" spans="2:20" x14ac:dyDescent="0.25">
      <c r="B140" s="1" t="s">
        <v>0</v>
      </c>
      <c r="C140" s="2">
        <v>825</v>
      </c>
      <c r="D140" s="1" t="s">
        <v>1</v>
      </c>
      <c r="E140" s="2" t="str">
        <f t="shared" si="8"/>
        <v>0102000082518</v>
      </c>
      <c r="F140" s="3">
        <v>43409</v>
      </c>
      <c r="G140" s="4">
        <v>11</v>
      </c>
      <c r="H140" s="4" t="s">
        <v>7</v>
      </c>
      <c r="I140" s="5">
        <f>WORKDAY(F140,3,[1]DM!$A$1:$A$61)</f>
        <v>43412</v>
      </c>
      <c r="J140" s="6" t="s">
        <v>192</v>
      </c>
      <c r="K140" s="4"/>
      <c r="L140" s="4" t="s">
        <v>4</v>
      </c>
      <c r="M140" s="12">
        <v>43412</v>
      </c>
      <c r="N140" s="13" t="s">
        <v>5</v>
      </c>
      <c r="O140" s="13">
        <v>2.2000000000000002</v>
      </c>
      <c r="P140" s="4"/>
      <c r="Q140" s="9">
        <f>I140-M140</f>
        <v>0</v>
      </c>
      <c r="R140" s="4" t="s">
        <v>4</v>
      </c>
      <c r="S140" s="10" t="s">
        <v>194</v>
      </c>
      <c r="T140" s="11"/>
    </row>
    <row r="141" spans="2:20" x14ac:dyDescent="0.25">
      <c r="B141" s="1" t="s">
        <v>0</v>
      </c>
      <c r="C141" s="2">
        <v>826</v>
      </c>
      <c r="D141" s="1" t="s">
        <v>1</v>
      </c>
      <c r="E141" s="2" t="str">
        <f t="shared" si="8"/>
        <v>0102000082618</v>
      </c>
      <c r="F141" s="3">
        <v>43409</v>
      </c>
      <c r="G141" s="4">
        <v>11</v>
      </c>
      <c r="H141" s="4" t="s">
        <v>7</v>
      </c>
      <c r="I141" s="5">
        <f>WORKDAY(F141,3,[1]DM!$A$1:$A$61)</f>
        <v>43412</v>
      </c>
      <c r="J141" s="6" t="s">
        <v>195</v>
      </c>
      <c r="K141" s="4"/>
      <c r="L141" s="4" t="s">
        <v>4</v>
      </c>
      <c r="M141" s="12">
        <v>43412</v>
      </c>
      <c r="N141" s="13" t="s">
        <v>5</v>
      </c>
      <c r="O141" s="13">
        <v>2.2000000000000002</v>
      </c>
      <c r="P141" s="4"/>
      <c r="Q141" s="9">
        <f t="shared" si="9"/>
        <v>0</v>
      </c>
      <c r="R141" s="4" t="s">
        <v>9</v>
      </c>
      <c r="S141" s="10" t="s">
        <v>196</v>
      </c>
      <c r="T141" s="11"/>
    </row>
    <row r="142" spans="2:20" x14ac:dyDescent="0.25">
      <c r="B142" s="1" t="s">
        <v>0</v>
      </c>
      <c r="C142" s="2">
        <v>827</v>
      </c>
      <c r="D142" s="1" t="s">
        <v>1</v>
      </c>
      <c r="E142" s="2" t="str">
        <f>CONCATENATE($B$120,C142,$D$21)</f>
        <v>0102000082718</v>
      </c>
      <c r="F142" s="3">
        <v>43409</v>
      </c>
      <c r="G142" s="4">
        <v>11</v>
      </c>
      <c r="H142" s="4" t="s">
        <v>7</v>
      </c>
      <c r="I142" s="5">
        <f>WORKDAY(F142,15,[1]DM!$A$1:$A$62)</f>
        <v>43431</v>
      </c>
      <c r="J142" s="17">
        <v>43412</v>
      </c>
      <c r="K142" s="4"/>
      <c r="L142" s="4" t="s">
        <v>4</v>
      </c>
      <c r="M142" s="33">
        <v>43431</v>
      </c>
      <c r="N142" s="34" t="s">
        <v>5</v>
      </c>
      <c r="O142" s="34">
        <v>2.2999999999999998</v>
      </c>
      <c r="P142" s="4"/>
      <c r="Q142" s="9">
        <f t="shared" si="9"/>
        <v>0</v>
      </c>
      <c r="R142" s="4" t="s">
        <v>9</v>
      </c>
      <c r="S142" s="10" t="s">
        <v>197</v>
      </c>
      <c r="T142" s="11"/>
    </row>
    <row r="143" spans="2:20" x14ac:dyDescent="0.25">
      <c r="B143" s="1" t="s">
        <v>0</v>
      </c>
      <c r="C143" s="2">
        <v>828</v>
      </c>
      <c r="D143" s="1" t="s">
        <v>1</v>
      </c>
      <c r="E143" s="2" t="str">
        <f t="shared" ref="E143:E191" si="10">CONCATENATE($B$120,C143,$D$21)</f>
        <v>0102000082818</v>
      </c>
      <c r="F143" s="3">
        <v>43410</v>
      </c>
      <c r="G143" s="4">
        <v>11</v>
      </c>
      <c r="H143" s="4" t="s">
        <v>198</v>
      </c>
      <c r="I143" s="5">
        <f>WORKDAY(F143,18,[1]DM!$A$1:$A$67)</f>
        <v>43444</v>
      </c>
      <c r="J143" s="6" t="s">
        <v>25</v>
      </c>
      <c r="K143" s="4"/>
      <c r="L143" s="4" t="s">
        <v>12</v>
      </c>
      <c r="M143" s="27">
        <v>43444</v>
      </c>
      <c r="N143" s="28" t="s">
        <v>5</v>
      </c>
      <c r="O143" s="28">
        <v>1</v>
      </c>
      <c r="P143" s="4" t="s">
        <v>199</v>
      </c>
      <c r="Q143" s="9">
        <f t="shared" si="9"/>
        <v>0</v>
      </c>
      <c r="R143" s="4" t="s">
        <v>9</v>
      </c>
      <c r="S143" s="14" t="s">
        <v>200</v>
      </c>
      <c r="T143" s="11"/>
    </row>
    <row r="144" spans="2:20" x14ac:dyDescent="0.25">
      <c r="B144" s="1" t="s">
        <v>0</v>
      </c>
      <c r="C144" s="2">
        <v>829</v>
      </c>
      <c r="D144" s="1" t="s">
        <v>1</v>
      </c>
      <c r="E144" s="2" t="str">
        <f t="shared" si="10"/>
        <v>0102000082918</v>
      </c>
      <c r="F144" s="3">
        <v>43410</v>
      </c>
      <c r="G144" s="4">
        <v>11</v>
      </c>
      <c r="H144" s="4" t="s">
        <v>198</v>
      </c>
      <c r="I144" s="5">
        <f>WORKDAY(F144,18,[1]DM!$A$1:$A$67)</f>
        <v>43444</v>
      </c>
      <c r="J144" s="6" t="s">
        <v>201</v>
      </c>
      <c r="K144" s="4" t="s">
        <v>25</v>
      </c>
      <c r="L144" s="4" t="s">
        <v>12</v>
      </c>
      <c r="M144" s="27">
        <v>43444</v>
      </c>
      <c r="N144" s="28" t="s">
        <v>5</v>
      </c>
      <c r="O144" s="28">
        <v>1</v>
      </c>
      <c r="P144" s="4" t="s">
        <v>44</v>
      </c>
      <c r="Q144" s="9">
        <f t="shared" si="9"/>
        <v>0</v>
      </c>
      <c r="R144" s="4" t="s">
        <v>9</v>
      </c>
      <c r="S144" s="14" t="s">
        <v>200</v>
      </c>
      <c r="T144" s="11"/>
    </row>
    <row r="145" spans="2:20" x14ac:dyDescent="0.25">
      <c r="B145" s="1" t="s">
        <v>0</v>
      </c>
      <c r="C145" s="2">
        <v>830</v>
      </c>
      <c r="D145" s="1" t="s">
        <v>1</v>
      </c>
      <c r="E145" s="2" t="str">
        <f t="shared" si="10"/>
        <v>0102000083018</v>
      </c>
      <c r="F145" s="3">
        <v>43411</v>
      </c>
      <c r="G145" s="4">
        <v>11</v>
      </c>
      <c r="H145" s="4" t="s">
        <v>202</v>
      </c>
      <c r="I145" s="5">
        <f>WORKDAY(F145,9,[1]DM!$A$1:$A$62)</f>
        <v>43425</v>
      </c>
      <c r="J145" s="6"/>
      <c r="K145" s="4"/>
      <c r="L145" s="4" t="s">
        <v>4</v>
      </c>
      <c r="M145" s="31">
        <v>43424</v>
      </c>
      <c r="N145" s="32" t="s">
        <v>5</v>
      </c>
      <c r="O145" s="32">
        <v>1</v>
      </c>
      <c r="P145" s="4" t="s">
        <v>203</v>
      </c>
      <c r="Q145" s="9">
        <f t="shared" si="9"/>
        <v>1</v>
      </c>
      <c r="R145" s="4" t="s">
        <v>4</v>
      </c>
      <c r="S145" s="10" t="s">
        <v>204</v>
      </c>
      <c r="T145" s="11"/>
    </row>
    <row r="146" spans="2:20" x14ac:dyDescent="0.25">
      <c r="B146" s="1" t="s">
        <v>0</v>
      </c>
      <c r="C146" s="2">
        <v>831</v>
      </c>
      <c r="D146" s="1" t="s">
        <v>1</v>
      </c>
      <c r="E146" s="2" t="str">
        <f t="shared" si="10"/>
        <v>0102000083118</v>
      </c>
      <c r="F146" s="3">
        <v>43412</v>
      </c>
      <c r="G146" s="4">
        <v>11</v>
      </c>
      <c r="H146" s="4" t="s">
        <v>7</v>
      </c>
      <c r="I146" s="5">
        <f>WORKDAY(F146,3,[1]DM!$A$1:$A$61)</f>
        <v>43417</v>
      </c>
      <c r="J146" s="6" t="s">
        <v>205</v>
      </c>
      <c r="K146" s="4"/>
      <c r="L146" s="4" t="s">
        <v>12</v>
      </c>
      <c r="M146" s="12">
        <v>43413</v>
      </c>
      <c r="N146" s="13" t="s">
        <v>5</v>
      </c>
      <c r="O146" s="13">
        <v>2.2000000000000002</v>
      </c>
      <c r="P146" s="4"/>
      <c r="Q146" s="9">
        <f t="shared" si="9"/>
        <v>4</v>
      </c>
      <c r="R146" s="4" t="s">
        <v>9</v>
      </c>
      <c r="S146" s="10" t="s">
        <v>206</v>
      </c>
      <c r="T146" s="11"/>
    </row>
    <row r="147" spans="2:20" x14ac:dyDescent="0.25">
      <c r="B147" s="1" t="s">
        <v>0</v>
      </c>
      <c r="C147" s="2">
        <v>832</v>
      </c>
      <c r="D147" s="1" t="s">
        <v>1</v>
      </c>
      <c r="E147" s="2" t="str">
        <f t="shared" si="10"/>
        <v>0102000083218</v>
      </c>
      <c r="F147" s="3">
        <v>43412</v>
      </c>
      <c r="G147" s="4">
        <v>11</v>
      </c>
      <c r="H147" s="4" t="s">
        <v>7</v>
      </c>
      <c r="I147" s="5">
        <f>WORKDAY(F147,3,[1]DM!$A$1:$A$61)</f>
        <v>43417</v>
      </c>
      <c r="J147" s="6"/>
      <c r="K147" s="4"/>
      <c r="L147" s="4" t="s">
        <v>4</v>
      </c>
      <c r="M147" s="31">
        <v>43416</v>
      </c>
      <c r="N147" s="32" t="s">
        <v>5</v>
      </c>
      <c r="O147" s="32">
        <v>1</v>
      </c>
      <c r="P147" s="4"/>
      <c r="Q147" s="9">
        <f t="shared" si="9"/>
        <v>1</v>
      </c>
      <c r="R147" s="4" t="s">
        <v>4</v>
      </c>
      <c r="S147" s="14" t="s">
        <v>207</v>
      </c>
      <c r="T147" s="11"/>
    </row>
    <row r="148" spans="2:20" x14ac:dyDescent="0.25">
      <c r="B148" s="1" t="s">
        <v>0</v>
      </c>
      <c r="C148" s="2">
        <v>833</v>
      </c>
      <c r="D148" s="1" t="s">
        <v>1</v>
      </c>
      <c r="E148" s="2" t="str">
        <f t="shared" si="10"/>
        <v>0102000083318</v>
      </c>
      <c r="F148" s="3">
        <v>43412</v>
      </c>
      <c r="G148" s="4">
        <v>11</v>
      </c>
      <c r="H148" s="4" t="s">
        <v>7</v>
      </c>
      <c r="I148" s="5">
        <f>WORKDAY(F148,3,[1]DM!$A$1:$A$61)</f>
        <v>43417</v>
      </c>
      <c r="J148" s="6" t="s">
        <v>208</v>
      </c>
      <c r="K148" s="4"/>
      <c r="L148" s="4" t="s">
        <v>4</v>
      </c>
      <c r="M148" s="31">
        <v>43416</v>
      </c>
      <c r="N148" s="32" t="s">
        <v>5</v>
      </c>
      <c r="O148" s="32">
        <v>1</v>
      </c>
      <c r="P148" s="4"/>
      <c r="Q148" s="9">
        <f>I148-M148</f>
        <v>1</v>
      </c>
      <c r="R148" s="4" t="s">
        <v>4</v>
      </c>
      <c r="S148" s="14" t="s">
        <v>207</v>
      </c>
      <c r="T148" s="11"/>
    </row>
    <row r="149" spans="2:20" x14ac:dyDescent="0.25">
      <c r="B149" s="1" t="s">
        <v>0</v>
      </c>
      <c r="C149" s="2">
        <v>834</v>
      </c>
      <c r="D149" s="1" t="s">
        <v>1</v>
      </c>
      <c r="E149" s="2" t="str">
        <f t="shared" si="10"/>
        <v>0102000083418</v>
      </c>
      <c r="F149" s="3">
        <v>43413</v>
      </c>
      <c r="G149" s="4">
        <v>11</v>
      </c>
      <c r="H149" s="4" t="s">
        <v>7</v>
      </c>
      <c r="I149" s="5">
        <f>WORKDAY(F149,3,[1]DM!$A$1:$A$61)</f>
        <v>43418</v>
      </c>
      <c r="J149" s="6" t="s">
        <v>209</v>
      </c>
      <c r="K149" s="4"/>
      <c r="L149" s="4" t="s">
        <v>12</v>
      </c>
      <c r="M149" s="12">
        <v>43418</v>
      </c>
      <c r="N149" s="13" t="s">
        <v>5</v>
      </c>
      <c r="O149" s="13">
        <v>2.2000000000000002</v>
      </c>
      <c r="P149" s="4" t="s">
        <v>31</v>
      </c>
      <c r="Q149" s="9">
        <f>I149-M149</f>
        <v>0</v>
      </c>
      <c r="R149" s="4" t="s">
        <v>12</v>
      </c>
      <c r="S149" s="20" t="s">
        <v>210</v>
      </c>
      <c r="T149" s="11"/>
    </row>
    <row r="150" spans="2:20" x14ac:dyDescent="0.25">
      <c r="B150" s="1" t="s">
        <v>0</v>
      </c>
      <c r="C150" s="2">
        <v>835</v>
      </c>
      <c r="D150" s="1" t="s">
        <v>1</v>
      </c>
      <c r="E150" s="2" t="str">
        <f t="shared" si="10"/>
        <v>0102000083518</v>
      </c>
      <c r="F150" s="3">
        <v>43413</v>
      </c>
      <c r="G150" s="4">
        <v>11</v>
      </c>
      <c r="H150" s="4" t="s">
        <v>7</v>
      </c>
      <c r="I150" s="5">
        <f>WORKDAY(F150,3,[1]DM!$A$1:$A$61)</f>
        <v>43418</v>
      </c>
      <c r="J150" s="6" t="s">
        <v>8</v>
      </c>
      <c r="K150" s="4"/>
      <c r="L150" s="4" t="s">
        <v>4</v>
      </c>
      <c r="M150" s="12">
        <v>43416</v>
      </c>
      <c r="N150" s="13" t="s">
        <v>5</v>
      </c>
      <c r="O150" s="13">
        <v>2.2000000000000002</v>
      </c>
      <c r="P150" s="4"/>
      <c r="Q150" s="9">
        <f>I150-M150</f>
        <v>2</v>
      </c>
      <c r="R150" s="4" t="s">
        <v>9</v>
      </c>
      <c r="S150" s="20" t="s">
        <v>211</v>
      </c>
      <c r="T150" s="11"/>
    </row>
    <row r="151" spans="2:20" x14ac:dyDescent="0.25">
      <c r="B151" s="1" t="s">
        <v>0</v>
      </c>
      <c r="C151" s="2">
        <v>836</v>
      </c>
      <c r="D151" s="1" t="s">
        <v>1</v>
      </c>
      <c r="E151" s="2" t="str">
        <f t="shared" si="10"/>
        <v>0102000083618</v>
      </c>
      <c r="F151" s="3">
        <v>43416</v>
      </c>
      <c r="G151" s="4">
        <v>11</v>
      </c>
      <c r="H151" s="4" t="s">
        <v>212</v>
      </c>
      <c r="I151" s="5">
        <f>WORKDAY(F151,9,[1]DM!$A$1:$A$62)</f>
        <v>43430</v>
      </c>
      <c r="J151" s="6"/>
      <c r="K151" s="4"/>
      <c r="L151" s="4" t="s">
        <v>12</v>
      </c>
      <c r="M151" s="31">
        <v>43427</v>
      </c>
      <c r="N151" s="32" t="s">
        <v>5</v>
      </c>
      <c r="O151" s="32">
        <v>1</v>
      </c>
      <c r="P151" s="4"/>
      <c r="Q151" s="9">
        <f>I151-M151</f>
        <v>3</v>
      </c>
      <c r="R151" s="4" t="s">
        <v>9</v>
      </c>
      <c r="S151" s="10" t="s">
        <v>213</v>
      </c>
      <c r="T151" s="11"/>
    </row>
    <row r="152" spans="2:20" x14ac:dyDescent="0.25">
      <c r="B152" s="1" t="s">
        <v>0</v>
      </c>
      <c r="C152" s="2">
        <v>837</v>
      </c>
      <c r="D152" s="1" t="s">
        <v>1</v>
      </c>
      <c r="E152" s="2" t="str">
        <f t="shared" si="10"/>
        <v>0102000083718</v>
      </c>
      <c r="F152" s="3">
        <v>43416</v>
      </c>
      <c r="G152" s="4">
        <v>11</v>
      </c>
      <c r="H152" s="4" t="s">
        <v>214</v>
      </c>
      <c r="I152" s="5">
        <f>WORKDAY(F152,3,[1]DM!$A$1:$A$61)</f>
        <v>43419</v>
      </c>
      <c r="J152" s="6"/>
      <c r="K152" s="4"/>
      <c r="L152" s="4" t="s">
        <v>12</v>
      </c>
      <c r="M152" s="31">
        <v>43419</v>
      </c>
      <c r="N152" s="32" t="s">
        <v>5</v>
      </c>
      <c r="O152" s="32">
        <v>1</v>
      </c>
      <c r="P152" s="4"/>
      <c r="Q152" s="9">
        <f>I152-M152</f>
        <v>0</v>
      </c>
      <c r="R152" s="4" t="s">
        <v>12</v>
      </c>
      <c r="S152" s="10" t="s">
        <v>215</v>
      </c>
      <c r="T152" s="11"/>
    </row>
    <row r="153" spans="2:20" x14ac:dyDescent="0.25">
      <c r="B153" s="1" t="s">
        <v>0</v>
      </c>
      <c r="C153" s="2">
        <v>838</v>
      </c>
      <c r="D153" s="1" t="s">
        <v>1</v>
      </c>
      <c r="E153" s="2" t="str">
        <f t="shared" si="10"/>
        <v>0102000083818</v>
      </c>
      <c r="F153" s="3">
        <v>43417</v>
      </c>
      <c r="G153" s="4">
        <v>11</v>
      </c>
      <c r="H153" s="4" t="s">
        <v>216</v>
      </c>
      <c r="I153" s="5">
        <f>WORKDAY(F153,5,[1]DM!$A$1:$A$62)</f>
        <v>43425</v>
      </c>
      <c r="J153" s="6" t="s">
        <v>79</v>
      </c>
      <c r="K153" s="4"/>
      <c r="L153" s="4" t="s">
        <v>12</v>
      </c>
      <c r="M153" s="31">
        <v>43424</v>
      </c>
      <c r="N153" s="32" t="s">
        <v>5</v>
      </c>
      <c r="O153" s="32">
        <v>1</v>
      </c>
      <c r="P153" s="4"/>
      <c r="Q153" s="9">
        <f t="shared" ref="Q153:Q159" si="11">I153-M153</f>
        <v>1</v>
      </c>
      <c r="R153" s="4" t="s">
        <v>12</v>
      </c>
      <c r="S153" s="10" t="s">
        <v>217</v>
      </c>
      <c r="T153" s="11"/>
    </row>
    <row r="154" spans="2:20" x14ac:dyDescent="0.25">
      <c r="B154" s="1" t="s">
        <v>0</v>
      </c>
      <c r="C154" s="2">
        <v>839</v>
      </c>
      <c r="D154" s="1" t="s">
        <v>1</v>
      </c>
      <c r="E154" s="2" t="str">
        <f t="shared" si="10"/>
        <v>0102000083918</v>
      </c>
      <c r="F154" s="3">
        <v>43417</v>
      </c>
      <c r="G154" s="4">
        <v>11</v>
      </c>
      <c r="H154" s="4" t="s">
        <v>218</v>
      </c>
      <c r="I154" s="5">
        <f>WORKDAY(F154,5,[1]DM!$A$1:$A$62)</f>
        <v>43425</v>
      </c>
      <c r="J154" s="6" t="s">
        <v>79</v>
      </c>
      <c r="K154" s="4"/>
      <c r="L154" s="4" t="s">
        <v>12</v>
      </c>
      <c r="M154" s="31">
        <v>43424</v>
      </c>
      <c r="N154" s="32" t="s">
        <v>5</v>
      </c>
      <c r="O154" s="32">
        <v>1</v>
      </c>
      <c r="P154" s="4"/>
      <c r="Q154" s="9">
        <f t="shared" si="11"/>
        <v>1</v>
      </c>
      <c r="R154" s="4" t="s">
        <v>12</v>
      </c>
      <c r="S154" s="10" t="s">
        <v>219</v>
      </c>
      <c r="T154" s="11"/>
    </row>
    <row r="155" spans="2:20" x14ac:dyDescent="0.25">
      <c r="B155" s="1" t="s">
        <v>0</v>
      </c>
      <c r="C155" s="2">
        <v>840</v>
      </c>
      <c r="D155" s="1" t="s">
        <v>1</v>
      </c>
      <c r="E155" s="2" t="str">
        <f t="shared" si="10"/>
        <v>0102000084018</v>
      </c>
      <c r="F155" s="3">
        <v>43417</v>
      </c>
      <c r="G155" s="4">
        <v>11</v>
      </c>
      <c r="H155" s="4" t="s">
        <v>2</v>
      </c>
      <c r="I155" s="5">
        <f>WORKDAY(F155,9,[1]DM!$A$1:$A$62)</f>
        <v>43431</v>
      </c>
      <c r="J155" s="6"/>
      <c r="K155" s="4"/>
      <c r="L155" s="4" t="s">
        <v>4</v>
      </c>
      <c r="M155" s="31">
        <v>43431</v>
      </c>
      <c r="N155" s="32" t="s">
        <v>5</v>
      </c>
      <c r="O155" s="32">
        <v>1</v>
      </c>
      <c r="P155" s="4"/>
      <c r="Q155" s="9">
        <f t="shared" si="11"/>
        <v>0</v>
      </c>
      <c r="R155" s="4" t="s">
        <v>4</v>
      </c>
      <c r="S155" s="10" t="s">
        <v>220</v>
      </c>
      <c r="T155" s="11"/>
    </row>
    <row r="156" spans="2:20" x14ac:dyDescent="0.25">
      <c r="B156" s="1" t="s">
        <v>0</v>
      </c>
      <c r="C156" s="2">
        <v>841</v>
      </c>
      <c r="D156" s="1" t="s">
        <v>1</v>
      </c>
      <c r="E156" s="2" t="str">
        <f t="shared" si="10"/>
        <v>0102000084118</v>
      </c>
      <c r="F156" s="5">
        <v>43417</v>
      </c>
      <c r="G156" s="22">
        <v>11</v>
      </c>
      <c r="H156" s="22" t="s">
        <v>71</v>
      </c>
      <c r="I156" s="5">
        <f>WORKDAY(F156,9,[1]DM!$A$1:$A$62)</f>
        <v>43431</v>
      </c>
      <c r="J156" s="24"/>
      <c r="K156" s="22"/>
      <c r="L156" s="22" t="s">
        <v>12</v>
      </c>
      <c r="M156" s="31">
        <v>43431</v>
      </c>
      <c r="N156" s="32" t="s">
        <v>5</v>
      </c>
      <c r="O156" s="32">
        <v>1</v>
      </c>
      <c r="P156" s="22"/>
      <c r="Q156" s="9">
        <f t="shared" si="11"/>
        <v>0</v>
      </c>
      <c r="R156" s="4" t="s">
        <v>12</v>
      </c>
      <c r="S156" s="10" t="s">
        <v>221</v>
      </c>
      <c r="T156" s="11"/>
    </row>
    <row r="157" spans="2:20" x14ac:dyDescent="0.25">
      <c r="B157" s="1" t="s">
        <v>0</v>
      </c>
      <c r="C157" s="2">
        <v>842</v>
      </c>
      <c r="D157" s="1" t="s">
        <v>1</v>
      </c>
      <c r="E157" s="2" t="str">
        <f t="shared" si="10"/>
        <v>0102000084218</v>
      </c>
      <c r="F157" s="3">
        <v>43417</v>
      </c>
      <c r="G157" s="4">
        <v>11</v>
      </c>
      <c r="H157" s="4" t="s">
        <v>7</v>
      </c>
      <c r="I157" s="5">
        <f>WORKDAY(F157,3,[1]DM!$A$1:$A$61)</f>
        <v>43420</v>
      </c>
      <c r="J157" s="6" t="s">
        <v>222</v>
      </c>
      <c r="K157" s="4"/>
      <c r="L157" s="4" t="s">
        <v>12</v>
      </c>
      <c r="M157" s="12">
        <v>43418</v>
      </c>
      <c r="N157" s="13" t="s">
        <v>5</v>
      </c>
      <c r="O157" s="13">
        <v>2.2000000000000002</v>
      </c>
      <c r="P157" s="4" t="s">
        <v>57</v>
      </c>
      <c r="Q157" s="9">
        <f t="shared" si="11"/>
        <v>2</v>
      </c>
      <c r="R157" s="4" t="s">
        <v>12</v>
      </c>
      <c r="S157" s="10" t="s">
        <v>223</v>
      </c>
      <c r="T157" s="11"/>
    </row>
    <row r="158" spans="2:20" x14ac:dyDescent="0.25">
      <c r="B158" s="1" t="s">
        <v>0</v>
      </c>
      <c r="C158" s="2">
        <v>843</v>
      </c>
      <c r="D158" s="1" t="s">
        <v>1</v>
      </c>
      <c r="E158" s="2" t="str">
        <f t="shared" si="10"/>
        <v>0102000084318</v>
      </c>
      <c r="F158" s="3">
        <v>43417</v>
      </c>
      <c r="G158" s="4">
        <v>11</v>
      </c>
      <c r="H158" s="4" t="s">
        <v>7</v>
      </c>
      <c r="I158" s="5">
        <f>WORKDAY(F158,3,[1]DM!$A$1:$A$61)</f>
        <v>43420</v>
      </c>
      <c r="J158" s="6" t="s">
        <v>222</v>
      </c>
      <c r="K158" s="4"/>
      <c r="L158" s="4" t="s">
        <v>12</v>
      </c>
      <c r="M158" s="12">
        <v>43418</v>
      </c>
      <c r="N158" s="13" t="s">
        <v>5</v>
      </c>
      <c r="O158" s="13">
        <v>2.2000000000000002</v>
      </c>
      <c r="P158" s="4" t="s">
        <v>57</v>
      </c>
      <c r="Q158" s="9">
        <f t="shared" si="11"/>
        <v>2</v>
      </c>
      <c r="R158" s="4" t="s">
        <v>12</v>
      </c>
      <c r="S158" s="10" t="s">
        <v>223</v>
      </c>
      <c r="T158" s="11"/>
    </row>
    <row r="159" spans="2:20" x14ac:dyDescent="0.25">
      <c r="B159" s="1" t="s">
        <v>0</v>
      </c>
      <c r="C159" s="2">
        <v>844</v>
      </c>
      <c r="D159" s="1" t="s">
        <v>1</v>
      </c>
      <c r="E159" s="2" t="str">
        <f t="shared" si="10"/>
        <v>0102000084418</v>
      </c>
      <c r="F159" s="3">
        <v>43417</v>
      </c>
      <c r="G159" s="4">
        <v>11</v>
      </c>
      <c r="H159" s="4" t="s">
        <v>7</v>
      </c>
      <c r="I159" s="5">
        <f>WORKDAY(F159,3,[1]DM!$A$1:$A$61)</f>
        <v>43420</v>
      </c>
      <c r="J159" s="6" t="s">
        <v>222</v>
      </c>
      <c r="K159" s="4"/>
      <c r="L159" s="4" t="s">
        <v>12</v>
      </c>
      <c r="M159" s="12">
        <v>43418</v>
      </c>
      <c r="N159" s="13" t="s">
        <v>5</v>
      </c>
      <c r="O159" s="13">
        <v>2.2000000000000002</v>
      </c>
      <c r="P159" s="4" t="s">
        <v>57</v>
      </c>
      <c r="Q159" s="9">
        <f t="shared" si="11"/>
        <v>2</v>
      </c>
      <c r="R159" s="4" t="s">
        <v>12</v>
      </c>
      <c r="S159" s="10" t="s">
        <v>223</v>
      </c>
      <c r="T159" s="11"/>
    </row>
    <row r="160" spans="2:20" x14ac:dyDescent="0.25">
      <c r="B160" s="1" t="s">
        <v>0</v>
      </c>
      <c r="C160" s="2">
        <v>845</v>
      </c>
      <c r="D160" s="1" t="s">
        <v>1</v>
      </c>
      <c r="E160" s="2" t="str">
        <f t="shared" si="10"/>
        <v>0102000084518</v>
      </c>
      <c r="F160" s="3">
        <v>43417</v>
      </c>
      <c r="G160" s="4">
        <v>11</v>
      </c>
      <c r="H160" s="4" t="s">
        <v>7</v>
      </c>
      <c r="I160" s="5">
        <f>WORKDAY(F160,3,[1]DM!$A$1:$A$61)</f>
        <v>43420</v>
      </c>
      <c r="J160" s="6" t="s">
        <v>8</v>
      </c>
      <c r="K160" s="4"/>
      <c r="L160" s="4" t="s">
        <v>4</v>
      </c>
      <c r="M160" s="12">
        <v>43418</v>
      </c>
      <c r="N160" s="13" t="s">
        <v>5</v>
      </c>
      <c r="O160" s="13">
        <v>2.2000000000000002</v>
      </c>
      <c r="P160" s="4"/>
      <c r="Q160" s="9">
        <f>I160-M160</f>
        <v>2</v>
      </c>
      <c r="R160" s="4" t="s">
        <v>9</v>
      </c>
      <c r="S160" s="35" t="s">
        <v>224</v>
      </c>
      <c r="T160" s="11"/>
    </row>
    <row r="161" spans="2:20" x14ac:dyDescent="0.25">
      <c r="B161" s="1" t="s">
        <v>0</v>
      </c>
      <c r="C161" s="2">
        <v>846</v>
      </c>
      <c r="D161" s="1" t="s">
        <v>1</v>
      </c>
      <c r="E161" s="2" t="str">
        <f t="shared" si="10"/>
        <v>0102000084618</v>
      </c>
      <c r="F161" s="3">
        <v>43419</v>
      </c>
      <c r="G161" s="4">
        <v>11</v>
      </c>
      <c r="H161" s="4" t="s">
        <v>7</v>
      </c>
      <c r="I161" s="5">
        <f>WORKDAY(F161,13,[1]DM!$A$1:$A$62)</f>
        <v>43439</v>
      </c>
      <c r="J161" s="17">
        <v>43424</v>
      </c>
      <c r="K161" s="4"/>
      <c r="L161" s="4" t="s">
        <v>12</v>
      </c>
      <c r="M161" s="33">
        <v>43434</v>
      </c>
      <c r="N161" s="34" t="s">
        <v>5</v>
      </c>
      <c r="O161" s="34">
        <v>2.2999999999999998</v>
      </c>
      <c r="P161" s="4" t="s">
        <v>45</v>
      </c>
      <c r="Q161" s="9">
        <f>I161-M161</f>
        <v>5</v>
      </c>
      <c r="R161" s="4" t="s">
        <v>12</v>
      </c>
      <c r="S161" s="14" t="s">
        <v>225</v>
      </c>
      <c r="T161" s="11"/>
    </row>
    <row r="162" spans="2:20" x14ac:dyDescent="0.25">
      <c r="B162" s="1" t="s">
        <v>0</v>
      </c>
      <c r="C162" s="2">
        <v>847</v>
      </c>
      <c r="D162" s="1" t="s">
        <v>1</v>
      </c>
      <c r="E162" s="2" t="str">
        <f t="shared" si="10"/>
        <v>0102000084718</v>
      </c>
      <c r="F162" s="3">
        <v>43419</v>
      </c>
      <c r="G162" s="4">
        <v>11</v>
      </c>
      <c r="H162" s="4" t="s">
        <v>7</v>
      </c>
      <c r="I162" s="5">
        <f>WORKDAY(F162,13,[1]DM!$A$1:$A$62)</f>
        <v>43439</v>
      </c>
      <c r="J162" s="17">
        <v>43424</v>
      </c>
      <c r="K162" s="4"/>
      <c r="L162" s="4" t="s">
        <v>12</v>
      </c>
      <c r="M162" s="33">
        <v>43434</v>
      </c>
      <c r="N162" s="34" t="s">
        <v>5</v>
      </c>
      <c r="O162" s="34">
        <v>2.2999999999999998</v>
      </c>
      <c r="P162" s="4" t="s">
        <v>45</v>
      </c>
      <c r="Q162" s="9">
        <f>I162-M162</f>
        <v>5</v>
      </c>
      <c r="R162" s="4" t="s">
        <v>12</v>
      </c>
      <c r="S162" s="14" t="s">
        <v>225</v>
      </c>
      <c r="T162" s="11"/>
    </row>
    <row r="163" spans="2:20" x14ac:dyDescent="0.25">
      <c r="B163" s="1" t="s">
        <v>0</v>
      </c>
      <c r="C163" s="2">
        <v>848</v>
      </c>
      <c r="D163" s="1" t="s">
        <v>1</v>
      </c>
      <c r="E163" s="2" t="str">
        <f t="shared" si="10"/>
        <v>0102000084818</v>
      </c>
      <c r="F163" s="3">
        <v>43420</v>
      </c>
      <c r="G163" s="4">
        <v>11</v>
      </c>
      <c r="H163" s="4" t="s">
        <v>7</v>
      </c>
      <c r="I163" s="5">
        <f>WORKDAY(F163,3,[1]DM!$A$1:$A$62)</f>
        <v>43426</v>
      </c>
      <c r="J163" s="6" t="s">
        <v>112</v>
      </c>
      <c r="K163" s="4"/>
      <c r="L163" s="4" t="s">
        <v>4</v>
      </c>
      <c r="M163" s="12">
        <v>43425</v>
      </c>
      <c r="N163" s="13" t="s">
        <v>5</v>
      </c>
      <c r="O163" s="13">
        <v>2.2000000000000002</v>
      </c>
      <c r="P163" s="4"/>
      <c r="Q163" s="9">
        <f t="shared" ref="Q163:Q210" si="12">I163-M163</f>
        <v>1</v>
      </c>
      <c r="R163" s="4" t="s">
        <v>9</v>
      </c>
      <c r="S163" s="10" t="s">
        <v>226</v>
      </c>
      <c r="T163" s="11"/>
    </row>
    <row r="164" spans="2:20" x14ac:dyDescent="0.25">
      <c r="B164" s="1" t="s">
        <v>0</v>
      </c>
      <c r="C164" s="2">
        <v>849</v>
      </c>
      <c r="D164" s="1" t="s">
        <v>1</v>
      </c>
      <c r="E164" s="2" t="str">
        <f t="shared" si="10"/>
        <v>0102000084918</v>
      </c>
      <c r="F164" s="3">
        <v>43424</v>
      </c>
      <c r="G164" s="4">
        <v>11</v>
      </c>
      <c r="H164" s="4" t="s">
        <v>7</v>
      </c>
      <c r="I164" s="5">
        <f>WORKDAY(F164,3,[1]DM!$A$1:$A$62)</f>
        <v>43427</v>
      </c>
      <c r="J164" s="6" t="s">
        <v>227</v>
      </c>
      <c r="K164" s="4"/>
      <c r="L164" s="4" t="s">
        <v>4</v>
      </c>
      <c r="M164" s="12">
        <v>43425</v>
      </c>
      <c r="N164" s="13" t="s">
        <v>5</v>
      </c>
      <c r="O164" s="13">
        <v>2.2000000000000002</v>
      </c>
      <c r="P164" s="4"/>
      <c r="Q164" s="9">
        <f t="shared" si="12"/>
        <v>2</v>
      </c>
      <c r="R164" s="4" t="s">
        <v>9</v>
      </c>
      <c r="S164" s="14" t="s">
        <v>228</v>
      </c>
      <c r="T164" s="11"/>
    </row>
    <row r="165" spans="2:20" x14ac:dyDescent="0.25">
      <c r="B165" s="1" t="s">
        <v>0</v>
      </c>
      <c r="C165" s="2">
        <v>850</v>
      </c>
      <c r="D165" s="1" t="s">
        <v>1</v>
      </c>
      <c r="E165" s="2" t="str">
        <f t="shared" si="10"/>
        <v>0102000085018</v>
      </c>
      <c r="F165" s="3">
        <v>43424</v>
      </c>
      <c r="G165" s="4">
        <v>11</v>
      </c>
      <c r="H165" s="4" t="s">
        <v>24</v>
      </c>
      <c r="I165" s="5">
        <f>WORKDAY(F165,9,[1]DM!$A$1:$A$67)</f>
        <v>43444</v>
      </c>
      <c r="J165" s="6"/>
      <c r="K165" s="4"/>
      <c r="L165" s="4" t="s">
        <v>12</v>
      </c>
      <c r="M165" s="31">
        <v>43432</v>
      </c>
      <c r="N165" s="32" t="s">
        <v>5</v>
      </c>
      <c r="O165" s="32">
        <v>1</v>
      </c>
      <c r="P165" s="4"/>
      <c r="Q165" s="9">
        <f t="shared" si="12"/>
        <v>12</v>
      </c>
      <c r="R165" s="4" t="s">
        <v>12</v>
      </c>
      <c r="S165" s="20" t="s">
        <v>229</v>
      </c>
      <c r="T165" s="11"/>
    </row>
    <row r="166" spans="2:20" x14ac:dyDescent="0.25">
      <c r="B166" s="1" t="s">
        <v>0</v>
      </c>
      <c r="C166" s="2">
        <v>851</v>
      </c>
      <c r="D166" s="1" t="s">
        <v>1</v>
      </c>
      <c r="E166" s="2" t="str">
        <f t="shared" si="10"/>
        <v>0102000085118</v>
      </c>
      <c r="F166" s="3">
        <v>43424</v>
      </c>
      <c r="G166" s="4">
        <v>11</v>
      </c>
      <c r="H166" s="4" t="s">
        <v>95</v>
      </c>
      <c r="I166" s="5">
        <f>WORKDAY(F166,9,[1]DM!$A$1:$A$67)</f>
        <v>43444</v>
      </c>
      <c r="J166" s="6"/>
      <c r="K166" s="4"/>
      <c r="L166" s="4" t="s">
        <v>12</v>
      </c>
      <c r="M166" s="31">
        <v>43433</v>
      </c>
      <c r="N166" s="32" t="s">
        <v>5</v>
      </c>
      <c r="O166" s="32">
        <v>1</v>
      </c>
      <c r="P166" s="4"/>
      <c r="Q166" s="9">
        <f t="shared" si="12"/>
        <v>11</v>
      </c>
      <c r="R166" s="4" t="s">
        <v>12</v>
      </c>
      <c r="S166" s="10" t="s">
        <v>230</v>
      </c>
      <c r="T166" s="11"/>
    </row>
    <row r="167" spans="2:20" x14ac:dyDescent="0.25">
      <c r="B167" s="1" t="s">
        <v>0</v>
      </c>
      <c r="C167" s="2">
        <v>852</v>
      </c>
      <c r="D167" s="1" t="s">
        <v>1</v>
      </c>
      <c r="E167" s="2" t="str">
        <f t="shared" si="10"/>
        <v>0102000085218</v>
      </c>
      <c r="F167" s="3">
        <v>43424</v>
      </c>
      <c r="G167" s="4">
        <v>11</v>
      </c>
      <c r="H167" s="4" t="s">
        <v>7</v>
      </c>
      <c r="I167" s="5">
        <f>WORKDAY(F167,3,[1]DM!$A$1:$A$62)</f>
        <v>43427</v>
      </c>
      <c r="J167" s="6" t="s">
        <v>8</v>
      </c>
      <c r="K167" s="4"/>
      <c r="L167" s="4" t="s">
        <v>4</v>
      </c>
      <c r="M167" s="12">
        <v>43425</v>
      </c>
      <c r="N167" s="13" t="s">
        <v>5</v>
      </c>
      <c r="O167" s="13">
        <v>2.2000000000000002</v>
      </c>
      <c r="P167" s="4"/>
      <c r="Q167" s="9">
        <f t="shared" si="12"/>
        <v>2</v>
      </c>
      <c r="R167" s="4" t="s">
        <v>9</v>
      </c>
      <c r="S167" s="10" t="s">
        <v>231</v>
      </c>
      <c r="T167" s="11"/>
    </row>
    <row r="168" spans="2:20" x14ac:dyDescent="0.25">
      <c r="B168" s="1" t="s">
        <v>0</v>
      </c>
      <c r="C168" s="2">
        <v>853</v>
      </c>
      <c r="D168" s="1" t="s">
        <v>1</v>
      </c>
      <c r="E168" s="2" t="str">
        <f t="shared" si="10"/>
        <v>0102000085318</v>
      </c>
      <c r="F168" s="3">
        <v>43424</v>
      </c>
      <c r="G168" s="4">
        <v>11</v>
      </c>
      <c r="H168" s="4" t="s">
        <v>7</v>
      </c>
      <c r="I168" s="5">
        <f>WORKDAY(F168,3,[1]DM!$A$1:$A$62)</f>
        <v>43427</v>
      </c>
      <c r="J168" s="6" t="s">
        <v>69</v>
      </c>
      <c r="K168" s="4"/>
      <c r="L168" s="4" t="s">
        <v>4</v>
      </c>
      <c r="M168" s="12">
        <v>43425</v>
      </c>
      <c r="N168" s="13" t="s">
        <v>5</v>
      </c>
      <c r="O168" s="13">
        <v>2.2000000000000002</v>
      </c>
      <c r="P168" s="4"/>
      <c r="Q168" s="9">
        <f t="shared" si="12"/>
        <v>2</v>
      </c>
      <c r="R168" s="4" t="s">
        <v>9</v>
      </c>
      <c r="S168" s="10" t="s">
        <v>232</v>
      </c>
      <c r="T168" s="11"/>
    </row>
    <row r="169" spans="2:20" x14ac:dyDescent="0.25">
      <c r="B169" s="1" t="s">
        <v>0</v>
      </c>
      <c r="C169" s="2">
        <v>854</v>
      </c>
      <c r="D169" s="1" t="s">
        <v>1</v>
      </c>
      <c r="E169" s="2" t="str">
        <f t="shared" si="10"/>
        <v>0102000085418</v>
      </c>
      <c r="F169" s="3">
        <v>43424</v>
      </c>
      <c r="G169" s="4">
        <v>11</v>
      </c>
      <c r="H169" s="4" t="s">
        <v>36</v>
      </c>
      <c r="I169" s="5">
        <f>WORKDAY(F169,9,[1]DM!$A$1:$A$67)</f>
        <v>43444</v>
      </c>
      <c r="J169" s="6"/>
      <c r="K169" s="4"/>
      <c r="L169" s="4" t="s">
        <v>12</v>
      </c>
      <c r="M169" s="27">
        <v>43444</v>
      </c>
      <c r="N169" s="28" t="s">
        <v>5</v>
      </c>
      <c r="O169" s="28">
        <v>1</v>
      </c>
      <c r="P169" s="4"/>
      <c r="Q169" s="9">
        <f t="shared" si="12"/>
        <v>0</v>
      </c>
      <c r="R169" s="4" t="s">
        <v>9</v>
      </c>
      <c r="S169" s="10" t="s">
        <v>233</v>
      </c>
      <c r="T169" s="11"/>
    </row>
    <row r="170" spans="2:20" x14ac:dyDescent="0.25">
      <c r="B170" s="1" t="s">
        <v>0</v>
      </c>
      <c r="C170" s="2">
        <v>855</v>
      </c>
      <c r="D170" s="1" t="s">
        <v>1</v>
      </c>
      <c r="E170" s="2" t="str">
        <f t="shared" si="10"/>
        <v>0102000085518</v>
      </c>
      <c r="F170" s="3">
        <v>43424</v>
      </c>
      <c r="G170" s="4">
        <v>11</v>
      </c>
      <c r="H170" s="4" t="s">
        <v>7</v>
      </c>
      <c r="I170" s="5">
        <f>WORKDAY(F170,3,[1]DM!$A$1:$A$62)</f>
        <v>43427</v>
      </c>
      <c r="J170" s="6" t="s">
        <v>8</v>
      </c>
      <c r="K170" s="4"/>
      <c r="L170" s="4" t="s">
        <v>4</v>
      </c>
      <c r="M170" s="12">
        <v>43425</v>
      </c>
      <c r="N170" s="13" t="s">
        <v>5</v>
      </c>
      <c r="O170" s="13">
        <v>2.2000000000000002</v>
      </c>
      <c r="P170" s="4"/>
      <c r="Q170" s="9">
        <f t="shared" si="12"/>
        <v>2</v>
      </c>
      <c r="R170" s="4" t="s">
        <v>9</v>
      </c>
      <c r="S170" s="10" t="s">
        <v>234</v>
      </c>
      <c r="T170" s="11"/>
    </row>
    <row r="171" spans="2:20" x14ac:dyDescent="0.25">
      <c r="B171" s="1" t="s">
        <v>0</v>
      </c>
      <c r="C171" s="2">
        <v>856</v>
      </c>
      <c r="D171" s="1" t="s">
        <v>1</v>
      </c>
      <c r="E171" s="2" t="str">
        <f t="shared" si="10"/>
        <v>0102000085618</v>
      </c>
      <c r="F171" s="3">
        <v>43425</v>
      </c>
      <c r="G171" s="4">
        <v>11</v>
      </c>
      <c r="H171" s="4" t="s">
        <v>7</v>
      </c>
      <c r="I171" s="5">
        <f>WORKDAY(F171,13,[1]DM!$A$1:$A$62)</f>
        <v>43444</v>
      </c>
      <c r="J171" s="17">
        <v>43427</v>
      </c>
      <c r="K171" s="4"/>
      <c r="L171" s="4" t="s">
        <v>12</v>
      </c>
      <c r="M171" s="33">
        <v>43430</v>
      </c>
      <c r="N171" s="34" t="s">
        <v>5</v>
      </c>
      <c r="O171" s="34">
        <v>2.2999999999999998</v>
      </c>
      <c r="P171" s="4" t="s">
        <v>45</v>
      </c>
      <c r="Q171" s="9">
        <f t="shared" si="12"/>
        <v>14</v>
      </c>
      <c r="R171" s="4" t="s">
        <v>12</v>
      </c>
      <c r="S171" s="14" t="s">
        <v>225</v>
      </c>
      <c r="T171" s="11"/>
    </row>
    <row r="172" spans="2:20" x14ac:dyDescent="0.25">
      <c r="B172" s="1" t="s">
        <v>0</v>
      </c>
      <c r="C172" s="2">
        <v>857</v>
      </c>
      <c r="D172" s="1" t="s">
        <v>1</v>
      </c>
      <c r="E172" s="2" t="str">
        <f t="shared" si="10"/>
        <v>0102000085718</v>
      </c>
      <c r="F172" s="3">
        <v>43425</v>
      </c>
      <c r="G172" s="4">
        <v>11</v>
      </c>
      <c r="H172" s="4" t="s">
        <v>7</v>
      </c>
      <c r="I172" s="5">
        <f>WORKDAY(F172,13,[1]DM!$A$1:$A$62)</f>
        <v>43444</v>
      </c>
      <c r="J172" s="17">
        <v>43427</v>
      </c>
      <c r="K172" s="4"/>
      <c r="L172" s="4" t="s">
        <v>12</v>
      </c>
      <c r="M172" s="33">
        <v>43430</v>
      </c>
      <c r="N172" s="34" t="s">
        <v>5</v>
      </c>
      <c r="O172" s="34">
        <v>2.2999999999999998</v>
      </c>
      <c r="P172" s="4" t="s">
        <v>45</v>
      </c>
      <c r="Q172" s="9">
        <f t="shared" si="12"/>
        <v>14</v>
      </c>
      <c r="R172" s="4" t="s">
        <v>12</v>
      </c>
      <c r="S172" s="14" t="s">
        <v>225</v>
      </c>
      <c r="T172" s="11"/>
    </row>
    <row r="173" spans="2:20" x14ac:dyDescent="0.25">
      <c r="B173" s="1" t="s">
        <v>0</v>
      </c>
      <c r="C173" s="2">
        <v>858</v>
      </c>
      <c r="D173" s="1" t="s">
        <v>1</v>
      </c>
      <c r="E173" s="2" t="str">
        <f t="shared" si="10"/>
        <v>0102000085818</v>
      </c>
      <c r="F173" s="3">
        <v>43427</v>
      </c>
      <c r="G173" s="4">
        <v>11</v>
      </c>
      <c r="H173" s="4" t="s">
        <v>7</v>
      </c>
      <c r="I173" s="5">
        <f>WORKDAY(F173,5,[1]DM!$A$1:$A$62)</f>
        <v>43434</v>
      </c>
      <c r="J173" s="6"/>
      <c r="K173" s="4"/>
      <c r="L173" s="4" t="s">
        <v>4</v>
      </c>
      <c r="M173" s="31">
        <v>43433</v>
      </c>
      <c r="N173" s="32" t="s">
        <v>5</v>
      </c>
      <c r="O173" s="32">
        <v>1</v>
      </c>
      <c r="P173" s="4"/>
      <c r="Q173" s="9">
        <f t="shared" si="12"/>
        <v>1</v>
      </c>
      <c r="R173" s="4" t="s">
        <v>9</v>
      </c>
      <c r="S173" s="10" t="s">
        <v>235</v>
      </c>
      <c r="T173" s="11"/>
    </row>
    <row r="174" spans="2:20" x14ac:dyDescent="0.25">
      <c r="B174" s="1" t="s">
        <v>0</v>
      </c>
      <c r="C174" s="2">
        <v>859</v>
      </c>
      <c r="D174" s="1" t="s">
        <v>1</v>
      </c>
      <c r="E174" s="2" t="str">
        <f t="shared" si="10"/>
        <v>0102000085918</v>
      </c>
      <c r="F174" s="3">
        <v>43427</v>
      </c>
      <c r="G174" s="4">
        <v>11</v>
      </c>
      <c r="H174" s="4" t="s">
        <v>2</v>
      </c>
      <c r="I174" s="5">
        <f>WORKDAY(F174,9,[1]DM!$A$1:$A$67)</f>
        <v>43447</v>
      </c>
      <c r="J174" s="6"/>
      <c r="K174" s="4"/>
      <c r="L174" s="4" t="s">
        <v>12</v>
      </c>
      <c r="M174" s="27">
        <v>43444</v>
      </c>
      <c r="N174" s="28" t="s">
        <v>5</v>
      </c>
      <c r="O174" s="28">
        <v>1</v>
      </c>
      <c r="P174" s="4"/>
      <c r="Q174" s="9">
        <f t="shared" si="12"/>
        <v>3</v>
      </c>
      <c r="R174" s="4" t="s">
        <v>12</v>
      </c>
      <c r="S174" s="10" t="s">
        <v>236</v>
      </c>
      <c r="T174" s="11"/>
    </row>
    <row r="175" spans="2:20" x14ac:dyDescent="0.25">
      <c r="B175" s="1" t="s">
        <v>0</v>
      </c>
      <c r="C175" s="2">
        <v>860</v>
      </c>
      <c r="D175" s="1" t="s">
        <v>1</v>
      </c>
      <c r="E175" s="2" t="str">
        <f t="shared" si="10"/>
        <v>0102000086018</v>
      </c>
      <c r="F175" s="3">
        <v>43427</v>
      </c>
      <c r="G175" s="4">
        <v>11</v>
      </c>
      <c r="H175" s="4" t="s">
        <v>2</v>
      </c>
      <c r="I175" s="5">
        <f>WORKDAY(F175,9,[1]DM!$A$1:$A$67)</f>
        <v>43447</v>
      </c>
      <c r="J175" s="6" t="s">
        <v>237</v>
      </c>
      <c r="K175" s="4"/>
      <c r="L175" s="4" t="s">
        <v>12</v>
      </c>
      <c r="M175" s="27">
        <v>43444</v>
      </c>
      <c r="N175" s="28" t="s">
        <v>5</v>
      </c>
      <c r="O175" s="28">
        <v>1</v>
      </c>
      <c r="P175" s="4" t="s">
        <v>57</v>
      </c>
      <c r="Q175" s="9">
        <f t="shared" si="12"/>
        <v>3</v>
      </c>
      <c r="R175" s="4" t="s">
        <v>12</v>
      </c>
      <c r="S175" s="10" t="s">
        <v>236</v>
      </c>
      <c r="T175" s="11"/>
    </row>
    <row r="176" spans="2:20" x14ac:dyDescent="0.25">
      <c r="B176" s="1" t="s">
        <v>0</v>
      </c>
      <c r="C176" s="2">
        <v>861</v>
      </c>
      <c r="D176" s="1" t="s">
        <v>1</v>
      </c>
      <c r="E176" s="2" t="str">
        <f t="shared" si="10"/>
        <v>0102000086118</v>
      </c>
      <c r="F176" s="3">
        <v>43427</v>
      </c>
      <c r="G176" s="4">
        <v>11</v>
      </c>
      <c r="H176" s="4" t="s">
        <v>238</v>
      </c>
      <c r="I176" s="5">
        <f>WORKDAY(F176,9,[1]DM!$A$1:$A$67)</f>
        <v>43447</v>
      </c>
      <c r="J176" s="6"/>
      <c r="K176" s="4"/>
      <c r="L176" s="4" t="s">
        <v>12</v>
      </c>
      <c r="M176" s="27">
        <v>43444</v>
      </c>
      <c r="N176" s="28" t="s">
        <v>5</v>
      </c>
      <c r="O176" s="28">
        <v>1</v>
      </c>
      <c r="P176" s="4" t="s">
        <v>45</v>
      </c>
      <c r="Q176" s="9">
        <f t="shared" si="12"/>
        <v>3</v>
      </c>
      <c r="R176" s="4" t="s">
        <v>9</v>
      </c>
      <c r="S176" s="14" t="s">
        <v>239</v>
      </c>
      <c r="T176" s="11"/>
    </row>
    <row r="177" spans="2:20" x14ac:dyDescent="0.25">
      <c r="B177" s="1" t="s">
        <v>0</v>
      </c>
      <c r="C177" s="2">
        <v>862</v>
      </c>
      <c r="D177" s="1" t="s">
        <v>1</v>
      </c>
      <c r="E177" s="2" t="str">
        <f t="shared" si="10"/>
        <v>0102000086218</v>
      </c>
      <c r="F177" s="3">
        <v>43427</v>
      </c>
      <c r="G177" s="4">
        <v>11</v>
      </c>
      <c r="H177" s="4" t="s">
        <v>7</v>
      </c>
      <c r="I177" s="5">
        <f>WORKDAY(F177,3,[1]DM!$A$1:$A$62)</f>
        <v>43432</v>
      </c>
      <c r="J177" s="6" t="s">
        <v>8</v>
      </c>
      <c r="K177" s="4"/>
      <c r="L177" s="4" t="s">
        <v>4</v>
      </c>
      <c r="M177" s="12">
        <v>43430</v>
      </c>
      <c r="N177" s="13" t="s">
        <v>5</v>
      </c>
      <c r="O177" s="13">
        <v>2.2000000000000002</v>
      </c>
      <c r="P177" s="4"/>
      <c r="Q177" s="9">
        <f t="shared" si="12"/>
        <v>2</v>
      </c>
      <c r="R177" s="4" t="s">
        <v>4</v>
      </c>
      <c r="S177" s="10" t="s">
        <v>240</v>
      </c>
      <c r="T177" s="11"/>
    </row>
    <row r="178" spans="2:20" x14ac:dyDescent="0.25">
      <c r="B178" s="1" t="s">
        <v>0</v>
      </c>
      <c r="C178" s="2">
        <v>863</v>
      </c>
      <c r="D178" s="1" t="s">
        <v>1</v>
      </c>
      <c r="E178" s="2" t="str">
        <f t="shared" si="10"/>
        <v>0102000086318</v>
      </c>
      <c r="F178" s="3">
        <v>43430</v>
      </c>
      <c r="G178" s="4">
        <v>11</v>
      </c>
      <c r="H178" s="4" t="s">
        <v>34</v>
      </c>
      <c r="I178" s="5">
        <f>WORKDAY(F178,7,[1]DM!$A$1:$A$67)</f>
        <v>43446</v>
      </c>
      <c r="J178" s="6"/>
      <c r="K178" s="4"/>
      <c r="L178" s="4" t="s">
        <v>12</v>
      </c>
      <c r="M178" s="27">
        <v>43446</v>
      </c>
      <c r="N178" s="28" t="s">
        <v>5</v>
      </c>
      <c r="O178" s="28">
        <v>1</v>
      </c>
      <c r="P178" s="4"/>
      <c r="Q178" s="9">
        <f t="shared" si="12"/>
        <v>0</v>
      </c>
      <c r="R178" s="4" t="s">
        <v>12</v>
      </c>
      <c r="S178" s="10" t="s">
        <v>241</v>
      </c>
      <c r="T178" s="11"/>
    </row>
    <row r="179" spans="2:20" x14ac:dyDescent="0.25">
      <c r="B179" s="1" t="s">
        <v>0</v>
      </c>
      <c r="C179" s="2">
        <v>864</v>
      </c>
      <c r="D179" s="1" t="s">
        <v>1</v>
      </c>
      <c r="E179" s="2" t="str">
        <f t="shared" si="10"/>
        <v>0102000086418</v>
      </c>
      <c r="F179" s="3">
        <v>43430</v>
      </c>
      <c r="G179" s="4">
        <v>11</v>
      </c>
      <c r="H179" s="4" t="s">
        <v>242</v>
      </c>
      <c r="I179" s="5">
        <f>WORKDAY(F179,3,[1]DM!$A$1:$A$67)</f>
        <v>43433</v>
      </c>
      <c r="J179" s="6"/>
      <c r="K179" s="4"/>
      <c r="L179" s="4" t="s">
        <v>12</v>
      </c>
      <c r="M179" s="31">
        <v>43433</v>
      </c>
      <c r="N179" s="32" t="s">
        <v>5</v>
      </c>
      <c r="O179" s="32">
        <v>1</v>
      </c>
      <c r="P179" s="4"/>
      <c r="Q179" s="9">
        <f t="shared" si="12"/>
        <v>0</v>
      </c>
      <c r="R179" s="4" t="s">
        <v>12</v>
      </c>
      <c r="S179" s="10" t="s">
        <v>243</v>
      </c>
      <c r="T179" s="11"/>
    </row>
    <row r="180" spans="2:20" x14ac:dyDescent="0.25">
      <c r="B180" s="1" t="s">
        <v>0</v>
      </c>
      <c r="C180" s="2">
        <v>865</v>
      </c>
      <c r="D180" s="1" t="s">
        <v>1</v>
      </c>
      <c r="E180" s="2" t="str">
        <f t="shared" si="10"/>
        <v>0102000086518</v>
      </c>
      <c r="F180" s="3">
        <v>43431</v>
      </c>
      <c r="G180" s="4">
        <v>11</v>
      </c>
      <c r="H180" s="4" t="s">
        <v>71</v>
      </c>
      <c r="I180" s="5">
        <f>WORKDAY(F180,8,[1]DM!$A$1:$A$67)</f>
        <v>43448</v>
      </c>
      <c r="J180" s="6"/>
      <c r="K180" s="4"/>
      <c r="L180" s="4" t="s">
        <v>9</v>
      </c>
      <c r="M180" s="27">
        <v>43446</v>
      </c>
      <c r="N180" s="28" t="s">
        <v>5</v>
      </c>
      <c r="O180" s="28">
        <v>1</v>
      </c>
      <c r="P180" s="4"/>
      <c r="Q180" s="9">
        <f t="shared" si="12"/>
        <v>2</v>
      </c>
      <c r="R180" s="4" t="s">
        <v>9</v>
      </c>
      <c r="S180" s="20" t="s">
        <v>244</v>
      </c>
      <c r="T180" s="11"/>
    </row>
    <row r="181" spans="2:20" x14ac:dyDescent="0.25">
      <c r="B181" s="1" t="s">
        <v>0</v>
      </c>
      <c r="C181" s="2">
        <v>866</v>
      </c>
      <c r="D181" s="1" t="s">
        <v>1</v>
      </c>
      <c r="E181" s="2" t="str">
        <f t="shared" si="10"/>
        <v>0102000086618</v>
      </c>
      <c r="F181" s="3">
        <v>43431</v>
      </c>
      <c r="G181" s="4">
        <v>11</v>
      </c>
      <c r="H181" s="4" t="s">
        <v>7</v>
      </c>
      <c r="I181" s="5">
        <f>WORKDAY(F181,3,[1]DM!$A$1:$A$67)</f>
        <v>43434</v>
      </c>
      <c r="J181" s="6" t="s">
        <v>8</v>
      </c>
      <c r="K181" s="4"/>
      <c r="L181" s="4" t="s">
        <v>4</v>
      </c>
      <c r="M181" s="12">
        <v>43433</v>
      </c>
      <c r="N181" s="13" t="s">
        <v>5</v>
      </c>
      <c r="O181" s="13">
        <v>2.2000000000000002</v>
      </c>
      <c r="P181" s="4"/>
      <c r="Q181" s="9">
        <f t="shared" si="12"/>
        <v>1</v>
      </c>
      <c r="R181" s="4" t="s">
        <v>9</v>
      </c>
      <c r="S181" s="10" t="s">
        <v>245</v>
      </c>
      <c r="T181" s="11"/>
    </row>
    <row r="182" spans="2:20" x14ac:dyDescent="0.25">
      <c r="B182" s="1" t="s">
        <v>0</v>
      </c>
      <c r="C182" s="2">
        <v>867</v>
      </c>
      <c r="D182" s="1" t="s">
        <v>1</v>
      </c>
      <c r="E182" s="2" t="str">
        <f t="shared" si="10"/>
        <v>0102000086718</v>
      </c>
      <c r="F182" s="3">
        <v>43431</v>
      </c>
      <c r="G182" s="4">
        <v>11</v>
      </c>
      <c r="H182" s="4" t="s">
        <v>34</v>
      </c>
      <c r="I182" s="5">
        <f>WORKDAY(F182,8,[1]DM!$A$1:$A$67)</f>
        <v>43448</v>
      </c>
      <c r="J182" s="6"/>
      <c r="K182" s="4"/>
      <c r="L182" s="4" t="s">
        <v>12</v>
      </c>
      <c r="M182" s="27">
        <v>43448</v>
      </c>
      <c r="N182" s="28" t="s">
        <v>5</v>
      </c>
      <c r="O182" s="28">
        <v>1</v>
      </c>
      <c r="P182" s="4"/>
      <c r="Q182" s="9">
        <f t="shared" si="12"/>
        <v>0</v>
      </c>
      <c r="R182" s="4" t="s">
        <v>9</v>
      </c>
      <c r="S182" s="10" t="s">
        <v>246</v>
      </c>
      <c r="T182" s="11"/>
    </row>
    <row r="183" spans="2:20" x14ac:dyDescent="0.25">
      <c r="B183" s="1" t="s">
        <v>0</v>
      </c>
      <c r="C183" s="2">
        <v>868</v>
      </c>
      <c r="D183" s="1" t="s">
        <v>1</v>
      </c>
      <c r="E183" s="2" t="str">
        <f t="shared" si="10"/>
        <v>0102000086818</v>
      </c>
      <c r="F183" s="3">
        <v>43431</v>
      </c>
      <c r="G183" s="4">
        <v>11</v>
      </c>
      <c r="H183" s="4" t="s">
        <v>7</v>
      </c>
      <c r="I183" s="5">
        <f>WORKDAY(F183,8,[1]DM!$A$1:$A$67)</f>
        <v>43448</v>
      </c>
      <c r="J183" s="6"/>
      <c r="K183" s="4"/>
      <c r="L183" s="4" t="s">
        <v>4</v>
      </c>
      <c r="M183" s="27">
        <v>43446</v>
      </c>
      <c r="N183" s="28" t="s">
        <v>5</v>
      </c>
      <c r="O183" s="28">
        <v>3</v>
      </c>
      <c r="P183" s="4"/>
      <c r="Q183" s="9">
        <f t="shared" si="12"/>
        <v>2</v>
      </c>
      <c r="R183" s="4" t="s">
        <v>9</v>
      </c>
      <c r="S183" s="10" t="s">
        <v>247</v>
      </c>
      <c r="T183" s="11"/>
    </row>
    <row r="184" spans="2:20" x14ac:dyDescent="0.25">
      <c r="B184" s="1" t="s">
        <v>0</v>
      </c>
      <c r="C184" s="2">
        <v>869</v>
      </c>
      <c r="D184" s="1" t="s">
        <v>1</v>
      </c>
      <c r="E184" s="2" t="str">
        <f t="shared" si="10"/>
        <v>0102000086918</v>
      </c>
      <c r="F184" s="3">
        <v>43433</v>
      </c>
      <c r="G184" s="4">
        <v>11</v>
      </c>
      <c r="H184" s="4" t="s">
        <v>7</v>
      </c>
      <c r="I184" s="5">
        <f>WORKDAY(F184,3,[1]DM!$A$1:$A$67)</f>
        <v>43445</v>
      </c>
      <c r="J184" s="6" t="s">
        <v>8</v>
      </c>
      <c r="K184" s="4"/>
      <c r="L184" s="4" t="s">
        <v>4</v>
      </c>
      <c r="M184" s="12">
        <v>43433</v>
      </c>
      <c r="N184" s="13" t="s">
        <v>5</v>
      </c>
      <c r="O184" s="13">
        <v>2.2000000000000002</v>
      </c>
      <c r="P184" s="4"/>
      <c r="Q184" s="9">
        <f t="shared" si="12"/>
        <v>12</v>
      </c>
      <c r="R184" s="4" t="s">
        <v>9</v>
      </c>
      <c r="S184" s="10" t="s">
        <v>248</v>
      </c>
      <c r="T184" s="11"/>
    </row>
    <row r="185" spans="2:20" x14ac:dyDescent="0.25">
      <c r="B185" s="1" t="s">
        <v>0</v>
      </c>
      <c r="C185" s="2">
        <v>870</v>
      </c>
      <c r="D185" s="1" t="s">
        <v>1</v>
      </c>
      <c r="E185" s="2" t="str">
        <f t="shared" si="10"/>
        <v>0102000087018</v>
      </c>
      <c r="F185" s="3">
        <v>43433</v>
      </c>
      <c r="G185" s="4">
        <v>11</v>
      </c>
      <c r="H185" s="4" t="s">
        <v>7</v>
      </c>
      <c r="I185" s="5">
        <f>WORKDAY(F185,9,[1]DM!$A$1:$A$67)</f>
        <v>43453</v>
      </c>
      <c r="J185" s="6"/>
      <c r="K185" s="4"/>
      <c r="L185" s="4" t="s">
        <v>12</v>
      </c>
      <c r="M185" s="27">
        <v>43469</v>
      </c>
      <c r="N185" s="28" t="s">
        <v>5</v>
      </c>
      <c r="O185" s="28">
        <v>3</v>
      </c>
      <c r="P185" s="4" t="s">
        <v>84</v>
      </c>
      <c r="Q185" s="9">
        <f t="shared" si="12"/>
        <v>-16</v>
      </c>
      <c r="R185" s="4" t="s">
        <v>12</v>
      </c>
      <c r="S185" s="10" t="s">
        <v>249</v>
      </c>
      <c r="T185" s="11"/>
    </row>
    <row r="186" spans="2:20" x14ac:dyDescent="0.25">
      <c r="B186" s="1" t="s">
        <v>0</v>
      </c>
      <c r="C186" s="2">
        <v>871</v>
      </c>
      <c r="D186" s="1" t="s">
        <v>1</v>
      </c>
      <c r="E186" s="2" t="str">
        <f t="shared" si="10"/>
        <v>0102000087118</v>
      </c>
      <c r="F186" s="3">
        <v>43433</v>
      </c>
      <c r="G186" s="4">
        <v>11</v>
      </c>
      <c r="H186" s="4" t="s">
        <v>185</v>
      </c>
      <c r="I186" s="5">
        <f>WORKDAY(F186,6,[1]DM!$A$1:$A$67)</f>
        <v>43448</v>
      </c>
      <c r="J186" s="6" t="s">
        <v>250</v>
      </c>
      <c r="K186" s="4"/>
      <c r="L186" s="4" t="s">
        <v>12</v>
      </c>
      <c r="M186" s="27">
        <v>43446</v>
      </c>
      <c r="N186" s="28" t="s">
        <v>5</v>
      </c>
      <c r="O186" s="28">
        <v>3</v>
      </c>
      <c r="P186" s="4" t="s">
        <v>84</v>
      </c>
      <c r="Q186" s="9">
        <f t="shared" si="12"/>
        <v>2</v>
      </c>
      <c r="R186" s="4" t="s">
        <v>12</v>
      </c>
      <c r="S186" s="20" t="s">
        <v>251</v>
      </c>
      <c r="T186" s="11"/>
    </row>
    <row r="187" spans="2:20" x14ac:dyDescent="0.25">
      <c r="B187" s="1" t="s">
        <v>0</v>
      </c>
      <c r="C187" s="2">
        <v>872</v>
      </c>
      <c r="D187" s="1" t="s">
        <v>1</v>
      </c>
      <c r="E187" s="2" t="str">
        <f t="shared" si="10"/>
        <v>0102000087218</v>
      </c>
      <c r="F187" s="3">
        <v>43433</v>
      </c>
      <c r="G187" s="4">
        <v>11</v>
      </c>
      <c r="H187" s="4" t="s">
        <v>185</v>
      </c>
      <c r="I187" s="5">
        <f>WORKDAY(F187,7,[1]DM!$A$1:$A$67)</f>
        <v>43451</v>
      </c>
      <c r="J187" s="6" t="s">
        <v>252</v>
      </c>
      <c r="K187" s="4"/>
      <c r="L187" s="4" t="s">
        <v>12</v>
      </c>
      <c r="M187" s="27">
        <v>43446</v>
      </c>
      <c r="N187" s="28" t="s">
        <v>5</v>
      </c>
      <c r="O187" s="28">
        <v>3</v>
      </c>
      <c r="P187" s="4" t="s">
        <v>84</v>
      </c>
      <c r="Q187" s="9">
        <f t="shared" si="12"/>
        <v>5</v>
      </c>
      <c r="R187" s="4" t="s">
        <v>12</v>
      </c>
      <c r="S187" s="20" t="s">
        <v>251</v>
      </c>
      <c r="T187" s="11"/>
    </row>
    <row r="188" spans="2:20" x14ac:dyDescent="0.25">
      <c r="B188" s="1" t="s">
        <v>0</v>
      </c>
      <c r="C188" s="2">
        <v>873</v>
      </c>
      <c r="D188" s="1" t="s">
        <v>1</v>
      </c>
      <c r="E188" s="2" t="str">
        <f t="shared" si="10"/>
        <v>0102000087318</v>
      </c>
      <c r="F188" s="3">
        <v>43434</v>
      </c>
      <c r="G188" s="4">
        <v>11</v>
      </c>
      <c r="H188" s="4" t="s">
        <v>7</v>
      </c>
      <c r="I188" s="5">
        <f>WORKDAY(F188,5,[1]DM!$A$1:$A$67)</f>
        <v>43448</v>
      </c>
      <c r="J188" s="6"/>
      <c r="K188" s="4"/>
      <c r="L188" s="4" t="s">
        <v>4</v>
      </c>
      <c r="M188" s="27">
        <v>43446</v>
      </c>
      <c r="N188" s="28" t="s">
        <v>5</v>
      </c>
      <c r="O188" s="28">
        <v>3</v>
      </c>
      <c r="P188" s="4"/>
      <c r="Q188" s="9">
        <f t="shared" si="12"/>
        <v>2</v>
      </c>
      <c r="R188" s="4" t="s">
        <v>9</v>
      </c>
      <c r="S188" s="10" t="s">
        <v>253</v>
      </c>
      <c r="T188" s="11"/>
    </row>
    <row r="189" spans="2:20" x14ac:dyDescent="0.25">
      <c r="B189" s="1" t="s">
        <v>0</v>
      </c>
      <c r="C189" s="2">
        <v>874</v>
      </c>
      <c r="D189" s="1" t="s">
        <v>1</v>
      </c>
      <c r="E189" s="2" t="str">
        <f t="shared" si="10"/>
        <v>0102000087418</v>
      </c>
      <c r="F189" s="3">
        <v>43444</v>
      </c>
      <c r="G189" s="3">
        <v>43445</v>
      </c>
      <c r="H189" s="3">
        <v>43446</v>
      </c>
      <c r="I189" s="3">
        <v>43447</v>
      </c>
      <c r="J189" s="3">
        <v>43448</v>
      </c>
      <c r="K189" s="3">
        <v>43449</v>
      </c>
      <c r="L189" s="4" t="s">
        <v>12</v>
      </c>
      <c r="M189" s="27">
        <v>43446</v>
      </c>
      <c r="N189" s="32" t="s">
        <v>5</v>
      </c>
      <c r="O189" s="32">
        <v>3</v>
      </c>
      <c r="P189" s="4" t="s">
        <v>31</v>
      </c>
      <c r="Q189" s="9">
        <f t="shared" si="12"/>
        <v>1</v>
      </c>
      <c r="R189" s="4" t="s">
        <v>12</v>
      </c>
      <c r="S189" s="20" t="s">
        <v>251</v>
      </c>
      <c r="T189" s="11"/>
    </row>
    <row r="190" spans="2:20" x14ac:dyDescent="0.25">
      <c r="B190" s="1" t="s">
        <v>0</v>
      </c>
      <c r="C190" s="2">
        <v>875</v>
      </c>
      <c r="D190" s="1" t="s">
        <v>1</v>
      </c>
      <c r="E190" s="2" t="str">
        <f t="shared" si="10"/>
        <v>0102000087518</v>
      </c>
      <c r="F190" s="3">
        <v>43445</v>
      </c>
      <c r="G190" s="4">
        <v>12</v>
      </c>
      <c r="H190" s="4" t="s">
        <v>71</v>
      </c>
      <c r="I190" s="5">
        <f>WORKDAY(F190,3,[1]DM!$A$1:$A$67)</f>
        <v>43448</v>
      </c>
      <c r="J190" s="6"/>
      <c r="K190" s="4"/>
      <c r="L190" s="4" t="s">
        <v>12</v>
      </c>
      <c r="M190" s="27">
        <v>43446</v>
      </c>
      <c r="N190" s="32" t="s">
        <v>5</v>
      </c>
      <c r="O190" s="32">
        <v>3</v>
      </c>
      <c r="P190" s="4"/>
      <c r="Q190" s="9">
        <f t="shared" si="12"/>
        <v>2</v>
      </c>
      <c r="R190" s="4" t="s">
        <v>12</v>
      </c>
      <c r="S190" s="14" t="s">
        <v>254</v>
      </c>
      <c r="T190" s="11"/>
    </row>
    <row r="191" spans="2:20" x14ac:dyDescent="0.25">
      <c r="B191" s="1" t="s">
        <v>0</v>
      </c>
      <c r="C191" s="2">
        <v>876</v>
      </c>
      <c r="D191" s="1" t="s">
        <v>1</v>
      </c>
      <c r="E191" s="2" t="str">
        <f t="shared" si="10"/>
        <v>0102000087618</v>
      </c>
      <c r="F191" s="3">
        <v>43446</v>
      </c>
      <c r="G191" s="4">
        <v>12</v>
      </c>
      <c r="H191" s="4" t="s">
        <v>255</v>
      </c>
      <c r="I191" s="5">
        <f>WORKDAY(F191,3,[1]DM!$A$1:$A$67)</f>
        <v>43451</v>
      </c>
      <c r="J191" s="6"/>
      <c r="K191" s="4"/>
      <c r="L191" s="4" t="s">
        <v>4</v>
      </c>
      <c r="M191" s="27">
        <v>43446</v>
      </c>
      <c r="N191" s="32" t="s">
        <v>5</v>
      </c>
      <c r="O191" s="32">
        <v>3</v>
      </c>
      <c r="P191" s="4"/>
      <c r="Q191" s="9">
        <f t="shared" si="12"/>
        <v>5</v>
      </c>
      <c r="R191" s="4" t="s">
        <v>9</v>
      </c>
      <c r="S191" s="14" t="s">
        <v>256</v>
      </c>
      <c r="T191" s="11"/>
    </row>
    <row r="192" spans="2:20" x14ac:dyDescent="0.25">
      <c r="B192" s="1" t="s">
        <v>0</v>
      </c>
      <c r="C192" s="2">
        <v>877</v>
      </c>
      <c r="D192" s="1" t="s">
        <v>1</v>
      </c>
      <c r="E192" s="2" t="str">
        <f>CONCATENATE($B$120,C192,$D$21)</f>
        <v>0102000087718</v>
      </c>
      <c r="F192" s="3">
        <v>43447</v>
      </c>
      <c r="G192" s="4">
        <v>12</v>
      </c>
      <c r="H192" s="4" t="s">
        <v>36</v>
      </c>
      <c r="I192" s="5">
        <f>WORKDAY(F192,3,[1]DM!$A$1:$A$67)</f>
        <v>43452</v>
      </c>
      <c r="J192" s="6"/>
      <c r="K192" s="4"/>
      <c r="L192" s="4" t="s">
        <v>12</v>
      </c>
      <c r="M192" s="27">
        <v>43446</v>
      </c>
      <c r="N192" s="32" t="s">
        <v>5</v>
      </c>
      <c r="O192" s="32">
        <v>3</v>
      </c>
      <c r="P192" s="4" t="s">
        <v>257</v>
      </c>
      <c r="Q192" s="9">
        <f t="shared" si="12"/>
        <v>6</v>
      </c>
      <c r="R192" s="4" t="s">
        <v>12</v>
      </c>
      <c r="S192" s="10" t="s">
        <v>258</v>
      </c>
      <c r="T192" s="11"/>
    </row>
    <row r="193" spans="2:20" x14ac:dyDescent="0.25">
      <c r="B193" s="1" t="s">
        <v>0</v>
      </c>
      <c r="C193" s="2">
        <v>878</v>
      </c>
      <c r="D193" s="1" t="s">
        <v>1</v>
      </c>
      <c r="E193" s="2" t="str">
        <f>CONCATENATE($B$120,C193,$D$21)</f>
        <v>0102000087818</v>
      </c>
      <c r="F193" s="3">
        <v>43448</v>
      </c>
      <c r="G193" s="4">
        <v>12</v>
      </c>
      <c r="H193" s="4" t="s">
        <v>34</v>
      </c>
      <c r="I193" s="5">
        <f>WORKDAY(F193,3,[1]DM!$A$1:$A$67)</f>
        <v>43453</v>
      </c>
      <c r="J193" s="6"/>
      <c r="K193" s="4"/>
      <c r="L193" s="4" t="s">
        <v>4</v>
      </c>
      <c r="M193" s="27">
        <v>43446</v>
      </c>
      <c r="N193" s="32" t="s">
        <v>5</v>
      </c>
      <c r="O193" s="32">
        <v>3</v>
      </c>
      <c r="P193" s="4"/>
      <c r="Q193" s="9">
        <f t="shared" si="12"/>
        <v>7</v>
      </c>
      <c r="R193" s="4" t="s">
        <v>9</v>
      </c>
      <c r="S193" s="20" t="s">
        <v>259</v>
      </c>
      <c r="T193" s="11"/>
    </row>
    <row r="194" spans="2:20" x14ac:dyDescent="0.25">
      <c r="B194" s="1" t="s">
        <v>0</v>
      </c>
      <c r="C194" s="2">
        <v>879</v>
      </c>
      <c r="D194" s="1" t="s">
        <v>1</v>
      </c>
      <c r="E194" s="2" t="str">
        <f>CONCATENATE($B$120,C194,$D$21)</f>
        <v>0102000087918</v>
      </c>
      <c r="F194" s="3">
        <v>43449</v>
      </c>
      <c r="G194" s="4">
        <v>12</v>
      </c>
      <c r="H194" s="4" t="s">
        <v>198</v>
      </c>
      <c r="I194" s="5">
        <f>WORKDAY(F194,3,[1]DM!$A$1:$A$67)</f>
        <v>43453</v>
      </c>
      <c r="J194" s="6"/>
      <c r="K194" s="4"/>
      <c r="L194" s="4" t="s">
        <v>4</v>
      </c>
      <c r="M194" s="27">
        <v>43446</v>
      </c>
      <c r="N194" s="32" t="s">
        <v>5</v>
      </c>
      <c r="O194" s="32">
        <v>3</v>
      </c>
      <c r="P194" s="4"/>
      <c r="Q194" s="9">
        <f t="shared" si="12"/>
        <v>7</v>
      </c>
      <c r="R194" s="4" t="s">
        <v>9</v>
      </c>
      <c r="S194" s="10" t="s">
        <v>260</v>
      </c>
      <c r="T194" s="11"/>
    </row>
    <row r="195" spans="2:20" x14ac:dyDescent="0.25">
      <c r="B195" s="1" t="s">
        <v>0</v>
      </c>
      <c r="C195" s="2">
        <v>880</v>
      </c>
      <c r="D195" s="1" t="s">
        <v>1</v>
      </c>
      <c r="E195" s="2" t="str">
        <f>CONCATENATE($B$120,C195,$D$21)</f>
        <v>0102000088018</v>
      </c>
      <c r="F195" s="3">
        <v>43450</v>
      </c>
      <c r="G195" s="4">
        <v>12</v>
      </c>
      <c r="H195" s="4" t="s">
        <v>71</v>
      </c>
      <c r="I195" s="5">
        <f>WORKDAY(F195,3,[1]DM!$A$1:$A$67)</f>
        <v>43453</v>
      </c>
      <c r="J195" s="6"/>
      <c r="K195" s="4"/>
      <c r="L195" s="4" t="s">
        <v>12</v>
      </c>
      <c r="M195" s="27">
        <v>43446</v>
      </c>
      <c r="N195" s="32" t="s">
        <v>5</v>
      </c>
      <c r="O195" s="32">
        <v>3</v>
      </c>
      <c r="P195" s="4" t="s">
        <v>49</v>
      </c>
      <c r="Q195" s="9">
        <f t="shared" si="12"/>
        <v>7</v>
      </c>
      <c r="R195" s="4" t="s">
        <v>9</v>
      </c>
      <c r="S195" s="10" t="s">
        <v>261</v>
      </c>
      <c r="T195" s="11"/>
    </row>
    <row r="196" spans="2:20" x14ac:dyDescent="0.25">
      <c r="B196" s="1" t="s">
        <v>0</v>
      </c>
      <c r="C196" s="2">
        <v>881</v>
      </c>
      <c r="D196" s="1" t="s">
        <v>1</v>
      </c>
      <c r="E196" s="2" t="str">
        <f t="shared" ref="E196:E210" si="13">CONCATENATE($B$120,C196,$D$21)</f>
        <v>0102000088118</v>
      </c>
      <c r="F196" s="3">
        <v>43451</v>
      </c>
      <c r="G196" s="4">
        <v>12</v>
      </c>
      <c r="H196" s="4" t="s">
        <v>7</v>
      </c>
      <c r="I196" s="5">
        <f>WORKDAY(F196,2,[1]DM!$A$1:$A$67)</f>
        <v>43453</v>
      </c>
      <c r="J196" s="6"/>
      <c r="K196" s="4"/>
      <c r="L196" s="4" t="s">
        <v>12</v>
      </c>
      <c r="M196" s="27">
        <v>43446</v>
      </c>
      <c r="N196" s="32" t="s">
        <v>262</v>
      </c>
      <c r="O196" s="32">
        <v>3</v>
      </c>
      <c r="P196" s="4"/>
      <c r="Q196" s="9">
        <f t="shared" si="12"/>
        <v>7</v>
      </c>
      <c r="R196" s="4" t="s">
        <v>9</v>
      </c>
      <c r="S196" s="10" t="s">
        <v>263</v>
      </c>
      <c r="T196" s="11"/>
    </row>
    <row r="197" spans="2:20" x14ac:dyDescent="0.25">
      <c r="B197" s="1" t="s">
        <v>0</v>
      </c>
      <c r="C197" s="2">
        <v>882</v>
      </c>
      <c r="D197" s="1" t="s">
        <v>1</v>
      </c>
      <c r="E197" s="2" t="str">
        <f t="shared" si="13"/>
        <v>0102000088218</v>
      </c>
      <c r="F197" s="3">
        <v>43452</v>
      </c>
      <c r="G197" s="4">
        <v>12</v>
      </c>
      <c r="H197" s="4" t="s">
        <v>7</v>
      </c>
      <c r="I197" s="5">
        <f>WORKDAY(F197,2,[1]DM!$A$1:$A$67)</f>
        <v>43454</v>
      </c>
      <c r="J197" s="6"/>
      <c r="K197" s="4"/>
      <c r="L197" s="4" t="s">
        <v>12</v>
      </c>
      <c r="M197" s="27">
        <v>43446</v>
      </c>
      <c r="N197" s="32" t="s">
        <v>5</v>
      </c>
      <c r="O197" s="32">
        <v>3</v>
      </c>
      <c r="P197" s="4"/>
      <c r="Q197" s="9">
        <f t="shared" si="12"/>
        <v>8</v>
      </c>
      <c r="R197" s="4" t="s">
        <v>9</v>
      </c>
      <c r="S197" s="10" t="s">
        <v>264</v>
      </c>
      <c r="T197" s="11"/>
    </row>
    <row r="198" spans="2:20" x14ac:dyDescent="0.25">
      <c r="B198" s="1" t="s">
        <v>0</v>
      </c>
      <c r="C198" s="2">
        <v>883</v>
      </c>
      <c r="D198" s="1" t="s">
        <v>1</v>
      </c>
      <c r="E198" s="2" t="str">
        <f t="shared" si="13"/>
        <v>0102000088318</v>
      </c>
      <c r="F198" s="3">
        <v>43453</v>
      </c>
      <c r="G198" s="4">
        <v>12</v>
      </c>
      <c r="H198" s="4" t="s">
        <v>7</v>
      </c>
      <c r="I198" s="5">
        <f>WORKDAY(F198,2,[1]DM!$A$1:$A$67)</f>
        <v>43455</v>
      </c>
      <c r="J198" s="6" t="s">
        <v>265</v>
      </c>
      <c r="K198" s="4"/>
      <c r="L198" s="4" t="s">
        <v>12</v>
      </c>
      <c r="M198" s="27">
        <v>43446</v>
      </c>
      <c r="N198" s="32" t="s">
        <v>5</v>
      </c>
      <c r="O198" s="32">
        <v>3</v>
      </c>
      <c r="P198" s="4"/>
      <c r="Q198" s="9">
        <f t="shared" si="12"/>
        <v>9</v>
      </c>
      <c r="R198" s="4" t="s">
        <v>9</v>
      </c>
      <c r="S198" s="10" t="s">
        <v>264</v>
      </c>
      <c r="T198" s="11"/>
    </row>
    <row r="199" spans="2:20" x14ac:dyDescent="0.25">
      <c r="B199" s="1" t="s">
        <v>0</v>
      </c>
      <c r="C199" s="2">
        <v>884</v>
      </c>
      <c r="D199" s="1" t="s">
        <v>1</v>
      </c>
      <c r="E199" s="2" t="str">
        <f t="shared" si="13"/>
        <v>0102000088418</v>
      </c>
      <c r="F199" s="3">
        <v>43454</v>
      </c>
      <c r="G199" s="4">
        <v>12</v>
      </c>
      <c r="H199" s="4" t="s">
        <v>71</v>
      </c>
      <c r="I199" s="5">
        <f>WORKDAY(F199,18,[1]DM!$A$1:$A$67)</f>
        <v>43480</v>
      </c>
      <c r="J199" s="6"/>
      <c r="K199" s="4"/>
      <c r="L199" s="4" t="s">
        <v>12</v>
      </c>
      <c r="M199" s="27">
        <v>43446</v>
      </c>
      <c r="N199" s="32" t="s">
        <v>5</v>
      </c>
      <c r="O199" s="32">
        <v>3</v>
      </c>
      <c r="P199" s="4"/>
      <c r="Q199" s="9">
        <f t="shared" si="12"/>
        <v>34</v>
      </c>
      <c r="R199" s="4" t="s">
        <v>9</v>
      </c>
      <c r="S199" s="10" t="s">
        <v>266</v>
      </c>
      <c r="T199" s="11"/>
    </row>
    <row r="200" spans="2:20" x14ac:dyDescent="0.25">
      <c r="B200" s="1" t="s">
        <v>0</v>
      </c>
      <c r="C200" s="2">
        <v>885</v>
      </c>
      <c r="D200" s="1" t="s">
        <v>1</v>
      </c>
      <c r="E200" s="2" t="str">
        <f t="shared" si="13"/>
        <v>0102000088518</v>
      </c>
      <c r="F200" s="3">
        <v>43455</v>
      </c>
      <c r="G200" s="4">
        <v>12</v>
      </c>
      <c r="H200" s="4" t="s">
        <v>7</v>
      </c>
      <c r="I200" s="5">
        <f>WORKDAY(F200,2,[1]DM!$A$1:$A$67)</f>
        <v>43459</v>
      </c>
      <c r="J200" s="6"/>
      <c r="K200" s="4"/>
      <c r="L200" s="4" t="s">
        <v>12</v>
      </c>
      <c r="M200" s="27">
        <v>43446</v>
      </c>
      <c r="N200" s="32" t="s">
        <v>5</v>
      </c>
      <c r="O200" s="32">
        <v>3</v>
      </c>
      <c r="P200" s="4"/>
      <c r="Q200" s="9">
        <f t="shared" si="12"/>
        <v>13</v>
      </c>
      <c r="R200" s="4" t="s">
        <v>9</v>
      </c>
      <c r="S200" s="10" t="s">
        <v>267</v>
      </c>
      <c r="T200" s="11"/>
    </row>
    <row r="201" spans="2:20" x14ac:dyDescent="0.25">
      <c r="B201" s="1" t="s">
        <v>0</v>
      </c>
      <c r="C201" s="2">
        <v>886</v>
      </c>
      <c r="D201" s="1" t="s">
        <v>1</v>
      </c>
      <c r="E201" s="2" t="str">
        <f t="shared" si="13"/>
        <v>0102000088618</v>
      </c>
      <c r="F201" s="3">
        <v>43456</v>
      </c>
      <c r="G201" s="4">
        <v>12</v>
      </c>
      <c r="H201" s="4" t="s">
        <v>140</v>
      </c>
      <c r="I201" s="5">
        <f>WORKDAY(F201,3,[1]DM!$A$1:$A$67)</f>
        <v>43460</v>
      </c>
      <c r="J201" s="6"/>
      <c r="K201" s="4"/>
      <c r="L201" s="4" t="s">
        <v>12</v>
      </c>
      <c r="M201" s="27">
        <v>43446</v>
      </c>
      <c r="N201" s="32" t="s">
        <v>5</v>
      </c>
      <c r="O201" s="32">
        <v>3</v>
      </c>
      <c r="P201" s="4"/>
      <c r="Q201" s="9">
        <f t="shared" si="12"/>
        <v>14</v>
      </c>
      <c r="R201" s="4" t="s">
        <v>9</v>
      </c>
      <c r="S201" s="10" t="s">
        <v>268</v>
      </c>
      <c r="T201" s="11"/>
    </row>
    <row r="202" spans="2:20" x14ac:dyDescent="0.25">
      <c r="B202" s="1" t="s">
        <v>0</v>
      </c>
      <c r="C202" s="2">
        <v>887</v>
      </c>
      <c r="D202" s="1" t="s">
        <v>1</v>
      </c>
      <c r="E202" s="2" t="str">
        <f t="shared" si="13"/>
        <v>0102000088718</v>
      </c>
      <c r="F202" s="3">
        <v>43457</v>
      </c>
      <c r="G202" s="4">
        <v>12</v>
      </c>
      <c r="H202" s="4"/>
      <c r="I202" s="5">
        <f>WORKDAY(F202,3,[1]DM!$A$1:$A$67)</f>
        <v>43460</v>
      </c>
      <c r="J202" s="6"/>
      <c r="K202" s="4"/>
      <c r="L202" s="4" t="s">
        <v>12</v>
      </c>
      <c r="M202" s="27">
        <v>43446</v>
      </c>
      <c r="N202" s="32" t="s">
        <v>5</v>
      </c>
      <c r="O202" s="32">
        <v>3</v>
      </c>
      <c r="P202" s="4"/>
      <c r="Q202" s="9">
        <f t="shared" si="12"/>
        <v>14</v>
      </c>
      <c r="R202" s="4" t="s">
        <v>76</v>
      </c>
      <c r="S202" s="10" t="s">
        <v>269</v>
      </c>
      <c r="T202" s="11"/>
    </row>
    <row r="203" spans="2:20" x14ac:dyDescent="0.25">
      <c r="B203" s="1" t="s">
        <v>270</v>
      </c>
      <c r="C203" s="2">
        <v>888</v>
      </c>
      <c r="D203" s="1" t="s">
        <v>1</v>
      </c>
      <c r="E203" s="2" t="str">
        <f t="shared" si="13"/>
        <v>0102000088818</v>
      </c>
      <c r="F203" s="3">
        <v>43458</v>
      </c>
      <c r="G203" s="4">
        <v>12</v>
      </c>
      <c r="H203" s="4"/>
      <c r="I203" s="5">
        <f>WORKDAY(F203,3,[1]DM!$A$1:$A$67)</f>
        <v>43461</v>
      </c>
      <c r="J203" s="6"/>
      <c r="K203" s="4"/>
      <c r="L203" s="4" t="s">
        <v>4</v>
      </c>
      <c r="M203" s="27">
        <v>43446</v>
      </c>
      <c r="N203" s="32" t="s">
        <v>5</v>
      </c>
      <c r="O203" s="32">
        <v>3</v>
      </c>
      <c r="P203" s="4"/>
      <c r="Q203" s="9">
        <f t="shared" si="12"/>
        <v>15</v>
      </c>
      <c r="R203" s="4" t="s">
        <v>12</v>
      </c>
      <c r="S203" s="10" t="s">
        <v>271</v>
      </c>
      <c r="T203" s="11"/>
    </row>
    <row r="204" spans="2:20" x14ac:dyDescent="0.25">
      <c r="B204" s="1" t="s">
        <v>272</v>
      </c>
      <c r="C204" s="2">
        <v>889</v>
      </c>
      <c r="D204" s="1" t="s">
        <v>1</v>
      </c>
      <c r="E204" s="2" t="str">
        <f t="shared" si="13"/>
        <v>0102000088918</v>
      </c>
      <c r="F204" s="3">
        <v>43459</v>
      </c>
      <c r="G204" s="4">
        <v>12</v>
      </c>
      <c r="H204" s="4"/>
      <c r="I204" s="5">
        <f>WORKDAY(F204,3,[1]DM!$A$1:$A$67)</f>
        <v>43462</v>
      </c>
      <c r="J204" s="6"/>
      <c r="K204" s="4"/>
      <c r="L204" s="4" t="s">
        <v>4</v>
      </c>
      <c r="M204" s="27">
        <v>43446</v>
      </c>
      <c r="N204" s="32" t="s">
        <v>5</v>
      </c>
      <c r="O204" s="32">
        <v>3</v>
      </c>
      <c r="P204" s="4"/>
      <c r="Q204" s="9">
        <f t="shared" si="12"/>
        <v>16</v>
      </c>
      <c r="R204" s="4" t="s">
        <v>12</v>
      </c>
      <c r="S204" s="10" t="s">
        <v>273</v>
      </c>
      <c r="T204" s="11"/>
    </row>
    <row r="205" spans="2:20" x14ac:dyDescent="0.25">
      <c r="B205" s="1" t="s">
        <v>274</v>
      </c>
      <c r="C205" s="2">
        <v>890</v>
      </c>
      <c r="D205" s="1" t="s">
        <v>1</v>
      </c>
      <c r="E205" s="2" t="str">
        <f t="shared" si="13"/>
        <v>0102000089018</v>
      </c>
      <c r="F205" s="3">
        <v>43460</v>
      </c>
      <c r="G205" s="4">
        <v>12</v>
      </c>
      <c r="H205" s="4"/>
      <c r="I205" s="5">
        <f>WORKDAY(F205,3,[1]DM!$A$1:$A$67)</f>
        <v>43465</v>
      </c>
      <c r="J205" s="6"/>
      <c r="K205" s="4"/>
      <c r="L205" s="4" t="s">
        <v>4</v>
      </c>
      <c r="M205" s="27">
        <v>43446</v>
      </c>
      <c r="N205" s="32" t="s">
        <v>5</v>
      </c>
      <c r="O205" s="32">
        <v>3</v>
      </c>
      <c r="P205" s="4" t="s">
        <v>203</v>
      </c>
      <c r="Q205" s="9">
        <f t="shared" si="12"/>
        <v>19</v>
      </c>
      <c r="R205" s="4" t="s">
        <v>12</v>
      </c>
      <c r="S205" s="10" t="s">
        <v>275</v>
      </c>
      <c r="T205" s="11"/>
    </row>
    <row r="206" spans="2:20" x14ac:dyDescent="0.25">
      <c r="B206" s="1" t="s">
        <v>276</v>
      </c>
      <c r="C206" s="2">
        <v>891</v>
      </c>
      <c r="D206" s="1" t="s">
        <v>1</v>
      </c>
      <c r="E206" s="2" t="str">
        <f t="shared" si="13"/>
        <v>0102000089118</v>
      </c>
      <c r="F206" s="3">
        <v>43461</v>
      </c>
      <c r="G206" s="4">
        <v>12</v>
      </c>
      <c r="H206" s="4"/>
      <c r="I206" s="5">
        <f>WORKDAY(F206,3,[1]DM!$A$1:$A$67)</f>
        <v>43466</v>
      </c>
      <c r="J206" s="6"/>
      <c r="K206" s="4"/>
      <c r="L206" s="4" t="s">
        <v>12</v>
      </c>
      <c r="M206" s="27">
        <v>43446</v>
      </c>
      <c r="N206" s="32" t="s">
        <v>5</v>
      </c>
      <c r="O206" s="32">
        <v>3</v>
      </c>
      <c r="P206" s="4"/>
      <c r="Q206" s="9">
        <f t="shared" si="12"/>
        <v>20</v>
      </c>
      <c r="R206" s="4" t="s">
        <v>12</v>
      </c>
      <c r="S206" s="10" t="s">
        <v>277</v>
      </c>
      <c r="T206" s="11"/>
    </row>
    <row r="207" spans="2:20" x14ac:dyDescent="0.25">
      <c r="B207" s="1" t="s">
        <v>278</v>
      </c>
      <c r="C207" s="2">
        <v>892</v>
      </c>
      <c r="D207" s="1" t="s">
        <v>1</v>
      </c>
      <c r="E207" s="2" t="str">
        <f t="shared" si="13"/>
        <v>0102000089218</v>
      </c>
      <c r="F207" s="3">
        <v>43462</v>
      </c>
      <c r="G207" s="4">
        <v>12</v>
      </c>
      <c r="H207" s="4"/>
      <c r="I207" s="5">
        <f>WORKDAY(F207,3,[1]DM!$A$1:$A$67)</f>
        <v>43467</v>
      </c>
      <c r="J207" s="6"/>
      <c r="K207" s="4"/>
      <c r="L207" s="4" t="s">
        <v>12</v>
      </c>
      <c r="M207" s="27">
        <v>43446</v>
      </c>
      <c r="N207" s="32" t="s">
        <v>5</v>
      </c>
      <c r="O207" s="32">
        <v>3</v>
      </c>
      <c r="P207" s="4"/>
      <c r="Q207" s="9">
        <f t="shared" si="12"/>
        <v>21</v>
      </c>
      <c r="R207" s="4" t="s">
        <v>12</v>
      </c>
      <c r="S207" s="10" t="s">
        <v>279</v>
      </c>
      <c r="T207" s="11"/>
    </row>
    <row r="208" spans="2:20" x14ac:dyDescent="0.25">
      <c r="B208" s="1" t="s">
        <v>280</v>
      </c>
      <c r="C208" s="2">
        <v>893</v>
      </c>
      <c r="D208" s="1" t="s">
        <v>1</v>
      </c>
      <c r="E208" s="2" t="str">
        <f t="shared" si="13"/>
        <v>0102000089318</v>
      </c>
      <c r="F208" s="3">
        <v>43463</v>
      </c>
      <c r="G208" s="4">
        <v>12</v>
      </c>
      <c r="H208" s="4"/>
      <c r="I208" s="5">
        <f>WORKDAY(F208,3,[1]DM!$A$1:$A$67)</f>
        <v>43467</v>
      </c>
      <c r="J208" s="6"/>
      <c r="K208" s="4"/>
      <c r="L208" s="4" t="s">
        <v>12</v>
      </c>
      <c r="M208" s="27">
        <v>43446</v>
      </c>
      <c r="N208" s="32" t="s">
        <v>5</v>
      </c>
      <c r="O208" s="32">
        <v>3</v>
      </c>
      <c r="P208" s="4"/>
      <c r="Q208" s="9">
        <f t="shared" si="12"/>
        <v>21</v>
      </c>
      <c r="R208" s="4" t="s">
        <v>12</v>
      </c>
      <c r="S208" s="10" t="s">
        <v>281</v>
      </c>
      <c r="T208" s="11"/>
    </row>
    <row r="209" spans="2:20" x14ac:dyDescent="0.25">
      <c r="B209" s="1" t="s">
        <v>282</v>
      </c>
      <c r="C209" s="2">
        <v>894</v>
      </c>
      <c r="D209" s="1" t="s">
        <v>1</v>
      </c>
      <c r="E209" s="2" t="str">
        <f t="shared" si="13"/>
        <v>0102000089418</v>
      </c>
      <c r="F209" s="3">
        <v>43464</v>
      </c>
      <c r="G209" s="4">
        <v>12</v>
      </c>
      <c r="H209" s="4"/>
      <c r="I209" s="5">
        <f>WORKDAY(F209,3,[1]DM!$A$1:$A$67)</f>
        <v>43467</v>
      </c>
      <c r="J209" s="6"/>
      <c r="K209" s="4"/>
      <c r="L209" s="4" t="s">
        <v>4</v>
      </c>
      <c r="M209" s="27">
        <v>43446</v>
      </c>
      <c r="N209" s="32" t="s">
        <v>5</v>
      </c>
      <c r="O209" s="32">
        <v>3</v>
      </c>
      <c r="P209" s="4"/>
      <c r="Q209" s="9">
        <f t="shared" si="12"/>
        <v>21</v>
      </c>
      <c r="R209" s="4" t="s">
        <v>12</v>
      </c>
      <c r="S209" s="10" t="s">
        <v>283</v>
      </c>
      <c r="T209" s="11"/>
    </row>
    <row r="210" spans="2:20" x14ac:dyDescent="0.25">
      <c r="B210" s="1" t="s">
        <v>284</v>
      </c>
      <c r="C210" s="2">
        <v>895</v>
      </c>
      <c r="D210" s="1" t="s">
        <v>1</v>
      </c>
      <c r="E210" s="2" t="str">
        <f t="shared" si="13"/>
        <v>0102000089518</v>
      </c>
      <c r="F210" s="3">
        <v>43465</v>
      </c>
      <c r="G210" s="4">
        <v>12</v>
      </c>
      <c r="H210" s="4"/>
      <c r="I210" s="5">
        <f>WORKDAY(F210,3,[1]DM!$A$1:$A$67)</f>
        <v>43468</v>
      </c>
      <c r="J210" s="6"/>
      <c r="K210" s="4"/>
      <c r="L210" s="4" t="s">
        <v>12</v>
      </c>
      <c r="M210" s="27">
        <v>43446</v>
      </c>
      <c r="N210" s="32" t="s">
        <v>5</v>
      </c>
      <c r="O210" s="32">
        <v>3</v>
      </c>
      <c r="P210" s="4"/>
      <c r="Q210" s="9">
        <f t="shared" si="12"/>
        <v>22</v>
      </c>
      <c r="R210" s="4" t="s">
        <v>12</v>
      </c>
      <c r="S210" s="10" t="s">
        <v>285</v>
      </c>
      <c r="T210"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Nohemi Garcia Mendoza</dc:creator>
  <cp:lastModifiedBy>Nohemi Garcia Mendoza</cp:lastModifiedBy>
  <dcterms:created xsi:type="dcterms:W3CDTF">2019-01-15T21:20:51Z</dcterms:created>
  <dcterms:modified xsi:type="dcterms:W3CDTF">2019-01-15T21:26:51Z</dcterms:modified>
</cp:coreProperties>
</file>